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 додаток1 звіт 2019" sheetId="1" r:id="rId1"/>
    <sheet name="Лист2" sheetId="2" r:id="rId2"/>
  </sheets>
  <definedNames>
    <definedName name="_xlnm._FilterDatabase" localSheetId="0" hidden="1">' додаток1 звіт 2019'!$A$8:$H$461</definedName>
  </definedNames>
  <calcPr fullCalcOnLoad="1"/>
</workbook>
</file>

<file path=xl/sharedStrings.xml><?xml version="1.0" encoding="utf-8"?>
<sst xmlns="http://schemas.openxmlformats.org/spreadsheetml/2006/main" count="864" uniqueCount="301">
  <si>
    <t xml:space="preserve">Звіт про виконання ПЛАНУ ЗАХОДІВ 
з реалізації у 2019 році Стратегії  розвитку м.Покров на  період до 2020 року.    </t>
  </si>
  <si>
    <t>№   з/п</t>
  </si>
  <si>
    <t xml:space="preserve">Найменування заходів з реалізації  завдань </t>
  </si>
  <si>
    <t>Строки виконання</t>
  </si>
  <si>
    <t>Відповідальні виконавці</t>
  </si>
  <si>
    <t>Обсяг фінансових ресурсів за 2019р., тис.грн.</t>
  </si>
  <si>
    <t>Хід виконання</t>
  </si>
  <si>
    <t>Джерела фінансування</t>
  </si>
  <si>
    <t>план</t>
  </si>
  <si>
    <t>факт</t>
  </si>
  <si>
    <t>Стратегічна ціль 1 Подолання моноструктурності економіки</t>
  </si>
  <si>
    <t>Операційна ціль 1.1 Створення умов для залучення інвестицій</t>
  </si>
  <si>
    <t>Завдання 1.1.1 Підвищення ефективності планування, регулювання забудови міста та використання земельних ресурсів</t>
  </si>
  <si>
    <t>1.1.1.1</t>
  </si>
  <si>
    <t>Розробка проекту землеустрою щодо встановлення меж міста</t>
  </si>
  <si>
    <t>відділ землекористування</t>
  </si>
  <si>
    <t>Загальний обсяг,у т.ч:</t>
  </si>
  <si>
    <t>Захід перенесено на 2020 рік</t>
  </si>
  <si>
    <t>Державний бюджет</t>
  </si>
  <si>
    <t>Обласний бюджет</t>
  </si>
  <si>
    <t>Міський бюджет</t>
  </si>
  <si>
    <t>Інші джерела</t>
  </si>
  <si>
    <t>1.1.1.2</t>
  </si>
  <si>
    <t>Виявлення землекористувачив без оформлення права користування землею, перевод їх на орендні відносини</t>
  </si>
  <si>
    <t>Взято на облік 40 суб'єктів господарювання,  що призвело до збільшення надходжень до міського бюджету за січень-грудень 2019 року більш ніж на 290 тис.грн.. З них: з 15 суб’єктами укладено угоди про плату  за фактичне користування земельною ділянкою під об’єктами нерухомого майна, 25 -  переведено на орендні відносини</t>
  </si>
  <si>
    <t>Завдання 1.1.2 Створення портфелю інвестиційних пропозицій</t>
  </si>
  <si>
    <t>1.1.2.1</t>
  </si>
  <si>
    <t xml:space="preserve">Розробка проектів землеустрою на земельні ділянки вільні від забудови для проведення земельних торгів з продажу права оренди </t>
  </si>
  <si>
    <r>
      <rPr>
        <sz val="10"/>
        <rFont val="Times New Roman"/>
        <family val="1"/>
      </rPr>
      <t xml:space="preserve">Затверджено 7 проектів землеустрою на земельні ділянки вільні від забудови та проведені земельні торги з продажу права оренди. 
</t>
    </r>
    <r>
      <rPr>
        <sz val="10"/>
        <rFont val="Times New Roman"/>
        <family val="1"/>
      </rPr>
      <t>Визначено 20 земельних ділянок, які можуть бути виставлені окремими лотами на земельних торгах</t>
    </r>
  </si>
  <si>
    <t>Завдання 1.1.3 . Просування  інвестиційних пропозицій  та проектів</t>
  </si>
  <si>
    <t>Операційна ціль 1.2 Підтримка розвитку бізнесу</t>
  </si>
  <si>
    <t>Завдання 1.2.1 .Створення сприятливого середовища для формування та функціонування суб’єктів малого та середнього підприємництва</t>
  </si>
  <si>
    <t>1.2.1.1</t>
  </si>
  <si>
    <t>Надання одноразової допомоги на започаткування власного бізнесу</t>
  </si>
  <si>
    <t>ОМЦЗ</t>
  </si>
  <si>
    <t>Проводяться консультації, розгляд бізнес проектів</t>
  </si>
  <si>
    <t>1.2.1.2</t>
  </si>
  <si>
    <t>Надання послуг з навчання на курсах "Основи бізнес планування"</t>
  </si>
  <si>
    <t>ОМЦЗ, ПТУ</t>
  </si>
  <si>
    <t>Отримали 42 283 грн. за навчання 9 осіб з професії "Контролер-касир"</t>
  </si>
  <si>
    <t>1.2.1.3</t>
  </si>
  <si>
    <t>Надання індивідуальних та групових консультацій та семінарів з питань започаткування та ведення бізнесу</t>
  </si>
  <si>
    <t>ОМЦЗ, ОДПІ</t>
  </si>
  <si>
    <t>1.2.1.4</t>
  </si>
  <si>
    <t>Надання послуг з перенавчання за новою професією</t>
  </si>
  <si>
    <t>Отримали  45 216 грн. за перенавчання з професії "Кухар" -5осіб, "Штукатур" - 2 особи, " Електрогазозварник" - 10 осіб</t>
  </si>
  <si>
    <t>1.2.1.5</t>
  </si>
  <si>
    <t>Видача ваучерів на навчання особам старше 45 років</t>
  </si>
  <si>
    <t>Отримали 58 072 грн. за ваучери на навчання   особам  старше 45 років  з професії "Електрогазозварник"  - 7 осіб</t>
  </si>
  <si>
    <t>1.2.1.6</t>
  </si>
  <si>
    <t xml:space="preserve">Сприяння підвищенню 
зацікавленості  роботодавців у створенні нових робочих місць, у тому числі у пріоритетних видах економічної діяльності, та працевлаштування на них зареєстрованих безробітних шляхом    надання  компенсації  фактичних витрат  роботодавцям на сплату ЄСВ
</t>
  </si>
  <si>
    <t>Міський центр зайнятості , виконавчий комітет</t>
  </si>
  <si>
    <t>Працевлаштування на новостворені робочі місця 20-ть безробітних осіб</t>
  </si>
  <si>
    <t>1.2.1.7</t>
  </si>
  <si>
    <t>Забезпечення проведення зустрічей, семінарів, засідань ”круглих столів” з актуальних питань розвитку підприємництва з роботодавцями та фізичними особами, які бажають займатися підприємницькою діяльністю</t>
  </si>
  <si>
    <t xml:space="preserve">Відділ економіки виконкому,
Міський центр зайнятості 
</t>
  </si>
  <si>
    <t>У січні-вересні проведено 3 семінари «Як розпочати свій бізнес » для 22 осіб</t>
  </si>
  <si>
    <t>1.2.1.8</t>
  </si>
  <si>
    <t xml:space="preserve">Надання індивідуальних та групових консультацій з питань організації та впровадження підприємницької діяльності </t>
  </si>
  <si>
    <t xml:space="preserve">Міський центр зайнятості, соціальні партнери
</t>
  </si>
  <si>
    <t xml:space="preserve">Надано 72 індивідуальні консультацій, 3 семінари «Як розпочати свій бізнес » для 22 осіб, з метою підвищення рівня       
           внутрішньої мотивації жінок до досягнення власних життєвих цілей, визначення свого кар'єрного  
           потенціалу та підвищення власної самооцінки створено клуб для жінок "Жіноче обличчя"- проведено 5 засідань,  взяли участь 59 жінок
</t>
  </si>
  <si>
    <t>1.2.1.9</t>
  </si>
  <si>
    <t>Забезпечення  підтримки економічно активного населення, зокрема безробітних, у започаткуванні власної справи</t>
  </si>
  <si>
    <t>Міський центр зайнятості</t>
  </si>
  <si>
    <t>Одноразову допомогу для відкриття власної справи отримали 5 осіб</t>
  </si>
  <si>
    <t>1.2.1.10</t>
  </si>
  <si>
    <t xml:space="preserve">Професійне навчання безробітних у т.ч. безпосередньо на виробництві, зокрема з робітничих професій за індивідуальною та груповою формою навчання
</t>
  </si>
  <si>
    <t xml:space="preserve">Міський центр зайнятості,
ДПТНЗ«Покровський ЦППРК»
</t>
  </si>
  <si>
    <t xml:space="preserve">Проведено підвищення кваліфікації - 244 осіб
3 особи навчалися в ДЦПТО в т.ч. навчання за професією «манікюрник»-3, «комп’ютерізація  бухобліку»-1 особа , 1 особа направлена на навчання за професією «перукар» м.Дніпро , за робітничим професіям в ПТУ - 9 особа 
За індивідуальною формою навчання – «оператор котельні»- 2 особи. Всього охоплено навчанням 261 осіб
</t>
  </si>
  <si>
    <t>1.2.1.11</t>
  </si>
  <si>
    <t>Видача ваучерів на навчання окремим категоріям населення для оволодіння новою професією</t>
  </si>
  <si>
    <t xml:space="preserve">В звітному періоді видано 7 ваучерів на навчання . </t>
  </si>
  <si>
    <t>Завдання 1.2.2.Сприяння розвитку інфраструктури, підтримуючої бізнес</t>
  </si>
  <si>
    <t>Завдання 1.2.3 .Удосконалення системи надання адміністративних послуг</t>
  </si>
  <si>
    <t>1.2.3.1</t>
  </si>
  <si>
    <t>Інформаційне та організаційне забезпечення безперешкодного доступу до отримання адмінпослуг</t>
  </si>
  <si>
    <t>ЦНАП</t>
  </si>
  <si>
    <t>Підвищення ефективності,якості та доступності надання адмінпослуг у сфері соціального захисту населення</t>
  </si>
  <si>
    <t>Операційна ціль 1.3 Розвиток зовнішньої привабливості міста</t>
  </si>
  <si>
    <t>Завдання 1.3.1.Удосконалення вулично-дорожньої мережі</t>
  </si>
  <si>
    <t>1.3.1.2</t>
  </si>
  <si>
    <t xml:space="preserve"> Освітлення доріг та вулиць міста та селищ</t>
  </si>
  <si>
    <t>МКП "Добробут", УЖКГ та Б</t>
  </si>
  <si>
    <t>Зниження  ризику  виникнення дорожньо-транспортних пригод та комфортного переміщення громадян</t>
  </si>
  <si>
    <t>1.3.1.4</t>
  </si>
  <si>
    <t xml:space="preserve"> Встановлення та ремонт автобусних зупинок і оптимізація їх місць розташування</t>
  </si>
  <si>
    <t>Забезпечення  безпеки дорожнього руху, створення комфортних умов для пасажирів</t>
  </si>
  <si>
    <t>1.3.1.5</t>
  </si>
  <si>
    <t xml:space="preserve"> Придбання комбінованої дорожньої машини та самоскиду</t>
  </si>
  <si>
    <t xml:space="preserve">Комбінована дорожна машина CEKSAN ТА TDI MUHENDISLIK, трактор колісний Белорус-82.1, сміттєвоз середнього класу KGB-80 2016р., комбынована дорожня машина зі зміним обладнанням CEKSAN та Witerna на базі шасі FORD CARGO 1833 DC </t>
  </si>
  <si>
    <t>1.3.1.1</t>
  </si>
  <si>
    <t>Ремонт автомобільних доріг та тротуарів міста та прилеглих селищ</t>
  </si>
  <si>
    <t xml:space="preserve"> УЖКГ та Б</t>
  </si>
  <si>
    <t>Виконано капітальний ремонт тротуару по вул. І.Малки загальною площею ремонту 5434,0 кв.м. Поточним ремонтом відремонтовано 32 дороги загальною площею ремонту 6667,0 кв.м.</t>
  </si>
  <si>
    <t>«Реконструкція покриття проїзної частини ділянки вул. Івана Франка с. Шолохове Нікопольського району Дніпропетровської області»</t>
  </si>
  <si>
    <t>УЖКГ та Б</t>
  </si>
  <si>
    <t xml:space="preserve"> За рахунок субвенції з державного бюджету виконанореконструкція покриття проїзної частини ділянки вул. Івана Франка с. Шолохове Нікопольського району Дніпропетровської області площею ремонту 1499,3 кв.м.</t>
  </si>
  <si>
    <t>Завдання 1.3.2.Благоустрій місць загального користування</t>
  </si>
  <si>
    <t>1.3.2.1</t>
  </si>
  <si>
    <t xml:space="preserve">Ремонт внутрішньо квартальних доріг </t>
  </si>
  <si>
    <t>Виконано капітальний ремонт 6 внутрішньо квартальних доріг загальною площею ремонту 5322,34 кв.м. (вул. Центральна, 36, 38, 42; вул. Партизанська, 77; вул. Курчатова, 18; вул. Соборна 1, 3; вул. Г. Тикви, 12). За рахунок субвенції з державного бюджету виконано - капітальний ремонт внутрішньо квартальної дороги по вул. Г.України, 7,9 площею ремонту 1225,0 кв.м. Виконано поточним ремонтом 28 тротуарів загальною площею ремонту 3696,2 кв.м</t>
  </si>
  <si>
    <t>1.3.2.5</t>
  </si>
  <si>
    <t>Санітарна обрізка, видалення дерев та корчування пнів. Збирання, перевезення, розміщення безхазяйних відходів</t>
  </si>
  <si>
    <t>Проводилась санітарна обрізка дерев та видалено 328 аварійних дерев на території міста.</t>
  </si>
  <si>
    <t>1.3.2.6</t>
  </si>
  <si>
    <t xml:space="preserve"> Будівництво спортивного майданчика</t>
  </si>
  <si>
    <t>Сучасні спортивні майданчики не будувалися</t>
  </si>
  <si>
    <t>1.3.2.7</t>
  </si>
  <si>
    <t>Облаштування дитячих ігрових майданчиків</t>
  </si>
  <si>
    <t>Обладнання для облаштування сучасних дитячих майданчиків не придбалося.</t>
  </si>
  <si>
    <t>Стратегічна ціль 1, разом</t>
  </si>
  <si>
    <t>Стратегічна ціль 2 Розвиток та збереження населення</t>
  </si>
  <si>
    <t>Операційна ціль 2.1 Покращення умов для гармонійного розвитку особистості</t>
  </si>
  <si>
    <t>Завдання 2.1.1 Оновлення та розвиток матеріально – технічної бази закладів дошкільної та загальної середньої освіти</t>
  </si>
  <si>
    <t>2.1.1.1</t>
  </si>
  <si>
    <t>Капітальний ремонт будівлі КДНЗ № 5 по вул.Партизанська, 37</t>
  </si>
  <si>
    <t>Управління освіти</t>
  </si>
  <si>
    <t xml:space="preserve">Виконані роботи по капремонту будівлі КДНЗ № 5 по вул.Партизанська, 37. </t>
  </si>
  <si>
    <t>2.1.1.2</t>
  </si>
  <si>
    <t xml:space="preserve">Оснащення ресурсних кімнат для дітей з особливими освітніми потребами </t>
  </si>
  <si>
    <t>Кошти перерозподілено.</t>
  </si>
  <si>
    <t>2.1.1.3</t>
  </si>
  <si>
    <t>Оснащення кабінетів закладів освіти меблями, м"якими модулями та кондиціонерами</t>
  </si>
  <si>
    <t>Придбано м"які модулі, меблі для  КЗ "НВК №1" та кондиціонери в комп"ютерні класи шкіл</t>
  </si>
  <si>
    <t>2.1.1.4</t>
  </si>
  <si>
    <t>Капітальний ремонт покрівель закладів освіти</t>
  </si>
  <si>
    <t>Виконані роботи по капремонту м"якої покрівлі нежитлової будівлі по вул.Партизанська, 71 м.Покров Дніпр-кої обл.</t>
  </si>
  <si>
    <t>2.1.1.5</t>
  </si>
  <si>
    <t xml:space="preserve">Капремонт м"якої покрівлі приміщення КПНЗ "ДЮСШ ім.Д.Дідіка м.Покров Дніпр-кої обл. по вул.Горького, 12 </t>
  </si>
  <si>
    <t xml:space="preserve">Виконані роботи по капремонту м"якої покрівлі приміщення КПНЗ "ДЮСШ ім.Д.Дідіка м.Покров Дніпр-кої обл. по вул.Горького, 12 </t>
  </si>
  <si>
    <t>2.1.1.6</t>
  </si>
  <si>
    <t>Реконструкція (прибудова)  КЗ "НВО" по вул. І.Малки, 15</t>
  </si>
  <si>
    <t>Продовжуються будівельні роботи по реконструкції (прибудова)  КЗ "НВО" по вул. І.Малки, 15</t>
  </si>
  <si>
    <t>2.1.1.7</t>
  </si>
  <si>
    <t>Державна підтримка особам з особливими освітніми потребами</t>
  </si>
  <si>
    <t>Придбано спеціальні засоби корекції психологічного розвитку</t>
  </si>
  <si>
    <t>2.1.1.8</t>
  </si>
  <si>
    <t>Нова українська школа</t>
  </si>
  <si>
    <t>Придбано дидактичні матеріали, меблі та комп"ютерне обладнання для Нової української школи</t>
  </si>
  <si>
    <t>2.1.1.9</t>
  </si>
  <si>
    <t xml:space="preserve">Капітальний ремонт спортзалу КЗ "СЗШ № 4" </t>
  </si>
  <si>
    <t>2.1.1.10</t>
  </si>
  <si>
    <t>Асфальтове покриття  для КЗ "НВК № 1 (корпус 2)</t>
  </si>
  <si>
    <t>2.1.1.11</t>
  </si>
  <si>
    <t xml:space="preserve"> Оцінювання техстану будівлі КДНЗ № 11 по вул. Курчатова, 12 в м.Покров Дніпроп.обл.</t>
  </si>
  <si>
    <t>Проведено оцінювання техстану будівлі КДНЗ № 11 по вул. Курчатова, 12 в м.Покров Дніпроп.обл.</t>
  </si>
  <si>
    <t>2.1.1.12</t>
  </si>
  <si>
    <t>Підвищення якості освіти за рахунок відповідних субвенцій з державного бюджету</t>
  </si>
  <si>
    <t>Придбано 45 ноутбуків для КЗ "НВК № 2" та надано послуги з доступу до інтернету КЗ "Ліцей", КЗ "НВК № 1", КЗ "НВК № 2", КЗ "СЗШ № 4", КЗ "СЗШ № 6", КЗ "СЗШ № 9"</t>
  </si>
  <si>
    <t>2.1.1.13</t>
  </si>
  <si>
    <t>Поточні ремонти закладів освіти міста</t>
  </si>
  <si>
    <t>Виконано поточний ремонт будівлі КЗДО №21 (частковий ремонт вимощення та дощової каналізації)(депутатські кошти), поточний ремонт приміщень КЗДО № 1 по вул.Сонячна, 17 (ремонт підлоги, ремонт піддашків над входами), поточний ремонт будівлі КЗДО №22 по вул.Л.Чайкіної, 29 (ремонт ганку пожежного виходу, частковий ремонт вимощення), поточний ремонт будівлі сш № 9 (штукатурка укосів вікон), поточний ремонт зовнішнтого освітлення території КЗДО № 16 по вул.Шатохіна, 3, поточний ремонт будівлі сш № 4, сш 9 (заміна лінолеуму)</t>
  </si>
  <si>
    <t>Завдання 2.1.2 Поліпшення умов для  позашкільної освіти, спортивної та фізкультурно-оздоровчої діяльності</t>
  </si>
  <si>
    <t>2.1.2.1</t>
  </si>
  <si>
    <t xml:space="preserve">Поточний та капітальний ремонт  системи опалення закладів освіти </t>
  </si>
  <si>
    <t>2.1.2.2</t>
  </si>
  <si>
    <t xml:space="preserve">Покращення спортивної бази м.Покров </t>
  </si>
  <si>
    <t>Придбано спортивний інвентар для ПКСЄ "Аякс", ГО "Спарта 2008" та гімнастичний інвентар для дітей з особливими освітніми потребами для КЗДО № 13  (партиципаторне бюджетування)</t>
  </si>
  <si>
    <t>2.1.2.3</t>
  </si>
  <si>
    <t>Проведення фізкульурних та спортивних заходів</t>
  </si>
  <si>
    <t>Відділ молоді та спорту</t>
  </si>
  <si>
    <t>Змагання з олімпійських видів спорту -112,00 тис.грн. Неолімпійські види спорту — 82,00 тис.грн.</t>
  </si>
  <si>
    <t xml:space="preserve">Завдання 2.1.3 Збереження духовних надбань та розвиток культурних традицій міста </t>
  </si>
  <si>
    <t>2.1.3.1</t>
  </si>
  <si>
    <t xml:space="preserve">Придбання музичних інструментів, мультимедійного обладнання та комп'ютерної техніки для закладів культури </t>
  </si>
  <si>
    <t>Відділ культури</t>
  </si>
  <si>
    <t>Організація повноцінного, змістовного дозвілля, масового відпочинку, культурного розвитку населення</t>
  </si>
  <si>
    <t>2.1.3.2</t>
  </si>
  <si>
    <t xml:space="preserve">Проведення  культурно-мистецьких заходів, спрямованих  на об'єднання та сприяння творчої діяльності громади   </t>
  </si>
  <si>
    <t>Виховання любові та поваги до рідного краю, традицій  українського народу, почуття патріотизму, громадянської  гідності, створення сприятливого іміджу міста за його межами</t>
  </si>
  <si>
    <t>Операційна ціль 2.2 Підвищення ефективності медичного обслуговування та соціального захисту</t>
  </si>
  <si>
    <t>Завдання 2.2.1 Покращення якості медичного обслуговування</t>
  </si>
  <si>
    <t>2.2.1.2</t>
  </si>
  <si>
    <t xml:space="preserve">Проведення поточного ремонту в амбулаторіях </t>
  </si>
  <si>
    <t>КЗ "ЦМЛ"ДОР,    КЗ "ЦПМСДП"</t>
  </si>
  <si>
    <t>Загальний обсяг, у т.ч:</t>
  </si>
  <si>
    <t>Встановлення металопластикових вікон в Амбулаторії ЗПСМ №4 на суму 791,5тис.грн.. Реконструкція діючої системи опалення зі встановленням системи електроопалення в АЗПСМ № 1 на суму 111,0тис.грн., в  АЗПСМ № 2 на суму 43,035тис.грн., в АЗПСМ № 6 на суму 103,5тис.грн., реконструкція системи опалення в АЗПСМ № 5 на суму 145,0тис.грн.. Поточний ремонт м’якої покрівлі в АЗПСМ № 4 на суму 59,7тис.грн., встановленння теплолічильника в АЗПСМ № 5 на суму 18,3тис.грн., встановлення системи сигналізації в АЗПСМ № 6 на суму 50,018тис.грн., встановлення металопластикових дверних пройомів в АЗПСМ № 4,5,2 на суму 153,9тис.грн., будівельні матеріали для ремонту АЗПСМ №6 на суму 36,5тис.грн.</t>
  </si>
  <si>
    <t>Інші джерела – кошти НСЗУ</t>
  </si>
  <si>
    <t>2.2.1.3</t>
  </si>
  <si>
    <t>Оновлення медичного обладнання,забезпечення медичним устаткуванням,медичними засобами</t>
  </si>
  <si>
    <t>Придбання Електрокардіографу "Біомед ВЕ300" 3шт. на суму 60,0 тис.грн.; Електродіагностичного спірометричного апарату 1шт.на суму 16,1тис.грн.; Шафа ШМ-М 6шт. на суму 36,0тис.грн.; Інгалятор "Біомед 402-С 5шт. На суму 16,0тис.грн.; Апарат для приготування синглетно-кисневих сумішей 1 комплект та Галогенератор 1шт.на суму 41,9тис.грн.; Аквадестилятор 1шт.на суму 13,9тис.грн.</t>
  </si>
  <si>
    <t>2.2.1.1</t>
  </si>
  <si>
    <t>Оновлення медичного обладнання, забезпечення  медичним устаткуванням</t>
  </si>
  <si>
    <t>КП "ЦМЛ м. Покров" ДОР"</t>
  </si>
  <si>
    <t>Придбано опромінювач ультрафіолетовий стаціонарний для опромінювання верхніх дихальних шляхів, апарат імпульсної низькочастотної магнітотерапії, прилад низькочастотної електротерапії, термостат сухоповітряний, парафінонагрівач, контур дихальний багаторазового використання для немовлят, монітор центральний медичний, набір хірургічний, набір оториноларингічний, аналізатор гематологічний та система ультразвукова діагностична.</t>
  </si>
  <si>
    <t>Створення в КЗ "ЦМЛ м.Покров" ДОР" відділення "Хоспіс" на 15 ліжок</t>
  </si>
  <si>
    <t>Відсутнє фінансування</t>
  </si>
  <si>
    <t>Капітальний ремонт покрівель будинків лікарні (м'яких)</t>
  </si>
  <si>
    <t>Матеріали на ремонт покрівель лікарні</t>
  </si>
  <si>
    <t>Завдання 2.2.2 Забезпечення соціальним захистом розширеного кола осіб, які потребують соціальної адаптації</t>
  </si>
  <si>
    <t>2.2.2.1</t>
  </si>
  <si>
    <t>Створення дитячого будинку сімейного типу</t>
  </si>
  <si>
    <t>Служба у справах дітей</t>
  </si>
  <si>
    <t>у 2019 році  створено 2 дитячих будинки сімейного типу</t>
  </si>
  <si>
    <t>2.2.2.2</t>
  </si>
  <si>
    <t>Придбання соціального житла для дітей-сиріт, дітей, позбавлених батьківського піклування, осіб з їх числа.</t>
  </si>
  <si>
    <t>у 2019 році придбано 2 квартири у власність за кошти державної  субвенції для осіб з числа дітей - сиріт, дітей - позбавлених батьківського піклування</t>
  </si>
  <si>
    <t>2.2.2.3</t>
  </si>
  <si>
    <t>Облаштування нового приміщення для Територіального центру соціального обслуговування</t>
  </si>
  <si>
    <t>Терцентр, УПта СЗН</t>
  </si>
  <si>
    <t>Здійснено поточний ремонт в приміщенні територіального центру, проведено заходи з осучаснення дизайну, енергозбереження (встановлено металопластикові вікна), придбано нові комфортні меблі та оргтехніку. Фінансування здійснювалося з загального фонду та депутатської субвенції. З метою надання якісних соціальних послуг взято в оренду  додаткову площу 40,4 м2</t>
  </si>
  <si>
    <t>Операційна ціль 2.3 Підвищення комфортності проживання</t>
  </si>
  <si>
    <t xml:space="preserve">Завдання 2.3.1 Покращення технічного стану житлових будинків </t>
  </si>
  <si>
    <t>2.3.1.1</t>
  </si>
  <si>
    <t>Капітальний ремонт покрівель житлових будинків (м'яких та шиферних)</t>
  </si>
  <si>
    <t>Виконано роботи з капітального ремонту м'яких  покрівель на 20 житлових будинках загальною площею ремонту 13803,100 кв.м.</t>
  </si>
  <si>
    <t>2.3.1.2</t>
  </si>
  <si>
    <t>Капітальний ремонт фасадів житлових будинків</t>
  </si>
  <si>
    <t>Капітальний ремонт фасадів житлових будинків не виконувався.</t>
  </si>
  <si>
    <t>2.3.1.3</t>
  </si>
  <si>
    <t xml:space="preserve">Капітальний ремонт ліфтового обладнання житлових будинків </t>
  </si>
  <si>
    <t>Розроблено проекти та отримано експертні звіти на капітальний ремонт 9-ти ліфтів (призначений за терміном експлуатації ліфта). Виконано роботи з капітального ремонту 1 пасажирського ліфта за адресою(Партизанська, 95 п.1)</t>
  </si>
  <si>
    <t>2.3.1.4</t>
  </si>
  <si>
    <t>Капітальний ремонт внутрішньобудинкових  інженерних мереж  у житлових будинках</t>
  </si>
  <si>
    <t>Капітальний ремонт внутрішньобудинкових  інженерних мереж у житлових будинках не виконувався.</t>
  </si>
  <si>
    <t>2.3.1.5</t>
  </si>
  <si>
    <t xml:space="preserve">Відновлення несучої здібності конструкцій ж/б </t>
  </si>
  <si>
    <t>Виконано роботи з капітального ремонту (відновлення несучої здатності конструкції) житлового будинку по вул. Центральна, 33</t>
  </si>
  <si>
    <t>2.3.1.6</t>
  </si>
  <si>
    <t>Капітальні ремонти ОСББ</t>
  </si>
  <si>
    <t>відділ економіки, УЖКГ та Б, голови ОСББ</t>
  </si>
  <si>
    <t xml:space="preserve">Виконано роботи з капітального ремонту 1 пасажирського ліфта (вул. Зонова 34 (під’їзд 1)). Розробка ПКД на капітальний ремонт м'якої поківлі житлового будинку по вул.Л.Чайкіної, 24. </t>
  </si>
  <si>
    <t>2.3.1.7</t>
  </si>
  <si>
    <t xml:space="preserve"> Технічне обслуговування внутрішньобудинкових газових мереж багатоповерхових житлових будинків </t>
  </si>
  <si>
    <t>Виконано технічне обслуговування внутрішньо будинкових газових мереж 282 багатоповерхових житлових будинків в м. Покров Дніпропетровської області</t>
  </si>
  <si>
    <t>2.3.1.8</t>
  </si>
  <si>
    <t xml:space="preserve">Поточний ремонт внутрішньобудинкових газових мереж багатоповерхових житлових будинків </t>
  </si>
  <si>
    <t>За результатами технічного обслуговування було виконано поточний ремонт внутрішньо будинкових газових мереж багатоповерхових житлових будинків. Проведення даних заходів забезпечить надійність та безпечність експлуатації внутрішньо будинкових газових мереж багатоповерхових житлових будинків в опалювальний період</t>
  </si>
  <si>
    <t>2.3.1.9</t>
  </si>
  <si>
    <t xml:space="preserve">   Капітальний ремонт вимощень та тротуарів житлових будинків</t>
  </si>
  <si>
    <t>Виконано роботи з капітального ремонту вимощень та тротуарів на 5 житлових будинках загальною площею ремонту 2497,27 кв.м. (вул. Центральна, 36, 38, 42; вул. Партизанська, 77; вул. Курчатова, 18)</t>
  </si>
  <si>
    <t>2.3.1.10</t>
  </si>
  <si>
    <t xml:space="preserve">   Поточний ремонт тротуарів по вулицям та біля житлових будинків</t>
  </si>
  <si>
    <t>Виконано поточні ремонти тротуарів біля 28 житлових будинків загальною площею ремонту 3696,3 кв.м</t>
  </si>
  <si>
    <t>2.3.1.11</t>
  </si>
  <si>
    <t>Поточний ремонт фасадів житлових будинків</t>
  </si>
  <si>
    <t xml:space="preserve">Виконано поточний ремонт частини фасаду 1 житлового будинку (вул. Г. Тикви, 18) </t>
  </si>
  <si>
    <t>2.3.1.12</t>
  </si>
  <si>
    <t>Поточні ремонти ОСББ</t>
  </si>
  <si>
    <t>Виконано поточний ремонт 1 тротуару біля житлового будинку (вул. Горького, 2)</t>
  </si>
  <si>
    <t>2.3.1.13</t>
  </si>
  <si>
    <t xml:space="preserve">Створення художньо-естетичних зображень на фасаді житлових будинків </t>
  </si>
  <si>
    <t>Створено художньо-естетичне зображення на фасаді 1 житлового будинку (вул. Г. Тикви, 18)</t>
  </si>
  <si>
    <t>Завдання 2.3.2 Підвищення якості  питної води та надійності каналізаційних мереж</t>
  </si>
  <si>
    <t>2.3.2.1</t>
  </si>
  <si>
    <t>Реконструкція блоку фільтрів та відстійників на насосно-фільтрувальній станції</t>
  </si>
  <si>
    <t>МКП "ПВУВКГ", УЖКГ та Б</t>
  </si>
  <si>
    <t>Замовником проведення робіт є Департамент житлово-комунального господарства та будівництва Дніпропетровської ОДА. Завершення робіт заплановано на 2020 рік.</t>
  </si>
  <si>
    <t>2.3.2.2</t>
  </si>
  <si>
    <t>Заміна зношених водопровідних та каналізаційних мереж на пластикові</t>
  </si>
  <si>
    <t>МКП "ПВУВКГ"</t>
  </si>
  <si>
    <t>Виконано капітальні ремонти водопровідних мереж з заміною трубопроводів на поліетиленові протяжністю 3,2 км, виконано ремонт та заміну запірної арматури 44 одиниці, замінено 6 один.гідрантів</t>
  </si>
  <si>
    <t>Завдання 2.3.3 Забезпечення житлом громадян, які потребують поліпшення житлових умов</t>
  </si>
  <si>
    <t>Стратегічна ціль 2, разом</t>
  </si>
  <si>
    <t>Стратегічна ціль 3 Підвищення рівня безпеки життя</t>
  </si>
  <si>
    <t>Операційна ціль 3.1 Створення умов для поліпшення стану довкілля</t>
  </si>
  <si>
    <t>Завдання 3.1.1 Зменшення екологічного навантаження на територію міста</t>
  </si>
  <si>
    <t>Завдання 3.1.2 Поліпшення управління промисловими відходами</t>
  </si>
  <si>
    <t>3.1.2.1</t>
  </si>
  <si>
    <t>Завдання 3.1.3 Реформування системи поводження з твердими побутовими відходами</t>
  </si>
  <si>
    <t>3.1.3.1</t>
  </si>
  <si>
    <t>Завдання 3.1.4 Формування екологічної культури населення</t>
  </si>
  <si>
    <t>3.1.4.1</t>
  </si>
  <si>
    <t>Операційна ціль 3.2 Підвищення енергоефективності та енергозбереження</t>
  </si>
  <si>
    <t>Завдання 3.2.1 Підвищення ефективності управління енергетичними ресурсами</t>
  </si>
  <si>
    <t>3.2.1.1</t>
  </si>
  <si>
    <t>Заміна вікон на металопластикові НВК № 2 (дошкільне відділення) (депутат Шуваєв)</t>
  </si>
  <si>
    <t>Виконано поточний ремонт будівлі  КЗ "НВК № 2"(дошкільне відділення) за адресою вул. Л.Чайкіної, 7 (заміна частини вікон на металопластикові) ).</t>
  </si>
  <si>
    <t>3.2.1.2</t>
  </si>
  <si>
    <t>Заміна вікон та дверей у спортзалі НВО (депутат Петросянц)</t>
  </si>
  <si>
    <t xml:space="preserve"> Виконано поточний ремонт ремонт будівлі  КЗ "НВО" (позашкільне відділення) за адресою: вул. Калинова, 62 (заміна частини вікон на металопластикові)</t>
  </si>
  <si>
    <t>3.2.1.3</t>
  </si>
  <si>
    <t>Заміна вікон на металопластикові КЗДО № 16</t>
  </si>
  <si>
    <t xml:space="preserve"> Виконано поточний ремонт будівлі КЗДО № 16 по вул.Шатохіна, 3, м. Покров Дніпроп.обл. (замінено вітражні вікна на металопластикові)</t>
  </si>
  <si>
    <t>3.2.1.4</t>
  </si>
  <si>
    <t>Заміна вікон на металопластикові КЗДО № 22 (депутат Шуваєв)</t>
  </si>
  <si>
    <t xml:space="preserve"> Виконано поточний ремонт будівлі КЗДО №22 по вул.Л.Чайкіної, 29 м.Покров Дніпропетровської обл.(штукатурення частини стін з утепленням та улаштування дощового водовідведення блоку №2)</t>
  </si>
  <si>
    <t>Завдання 3.2.2 Децентралізація теплозабезпечення міста</t>
  </si>
  <si>
    <t>3.2.2.1</t>
  </si>
  <si>
    <t>Капітальний ремонт системи теплопостачання КЗ "НВК № 2" та КЗ "НВО"</t>
  </si>
  <si>
    <t>Завдання 3.2.3 Розвиток альтернативної енергетики</t>
  </si>
  <si>
    <t>3.2.3.1</t>
  </si>
  <si>
    <t>Створення банку даних земельних ділянок, придатних для розміщення об’єктів альтернативної енергетики за її видами</t>
  </si>
  <si>
    <t>_________</t>
  </si>
  <si>
    <t>3.2.3.2</t>
  </si>
  <si>
    <t>Операційна ціль 3.3 Забезпечення громадського порядку</t>
  </si>
  <si>
    <t>Завдання 3.3.1 Забезпечення доступності населення до органів правопорядку</t>
  </si>
  <si>
    <t>3.3.1.1</t>
  </si>
  <si>
    <t xml:space="preserve"> Залучення громадських формувань, інших організацій, установ з метою здійснення заходів збереження комунального майна, об’єктів та елементів благоустрою, забезпечення громадської безпеки, охорони правопорядку</t>
  </si>
  <si>
    <t>Виконком, УЖКГтаБ, міське відділення поліції</t>
  </si>
  <si>
    <t>Забезпечення доступності населення за місцем проживання до органів правопорядку</t>
  </si>
  <si>
    <t>3.3.1.2</t>
  </si>
  <si>
    <t>Завдання 3.3.2 Підвищення ефективності профілактики й боротьби зі злочинністю</t>
  </si>
  <si>
    <t>3.3.2.1</t>
  </si>
  <si>
    <t>Облаштування системами відеоспостереження з можливістю візуального контролю основних транспортних магістралей міста, місць концентрації дорожньо-транспортних пригод  з метою своєчасного реагування на зміни в дорожній обстановці та їх утримання</t>
  </si>
  <si>
    <t>Технічне обслуговування системи відеоспостереження та доступ до мережі інтернет камер зовнішнього спостереження</t>
  </si>
  <si>
    <t>Стратегічна ціль 3, разом</t>
  </si>
  <si>
    <t xml:space="preserve">Всього </t>
  </si>
  <si>
    <t>Місцевий бюджет</t>
  </si>
  <si>
    <t>Начальник відділу економіки</t>
  </si>
  <si>
    <t>О.Ю.Глазкова</t>
  </si>
</sst>
</file>

<file path=xl/styles.xml><?xml version="1.0" encoding="utf-8"?>
<styleSheet xmlns="http://schemas.openxmlformats.org/spreadsheetml/2006/main">
  <numFmts count="6">
    <numFmt numFmtId="164" formatCode="General"/>
    <numFmt numFmtId="165" formatCode="@"/>
    <numFmt numFmtId="166" formatCode="0.0"/>
    <numFmt numFmtId="167" formatCode="#,##0.0"/>
    <numFmt numFmtId="168" formatCode="0.00"/>
    <numFmt numFmtId="169" formatCode="0.0%"/>
  </numFmts>
  <fonts count="21">
    <font>
      <sz val="10"/>
      <name val="Arial Cyr"/>
      <family val="0"/>
    </font>
    <font>
      <sz val="10"/>
      <name val="Arial"/>
      <family val="0"/>
    </font>
    <font>
      <sz val="11"/>
      <color indexed="8"/>
      <name val="Calibri"/>
      <family val="2"/>
    </font>
    <font>
      <sz val="11"/>
      <color indexed="9"/>
      <name val="Calibri"/>
      <family val="2"/>
    </font>
    <font>
      <sz val="11"/>
      <name val="Arial Cyr"/>
      <family val="0"/>
    </font>
    <font>
      <sz val="10"/>
      <name val="Times New Roman"/>
      <family val="1"/>
    </font>
    <font>
      <sz val="11"/>
      <name val="Times New Roman"/>
      <family val="1"/>
    </font>
    <font>
      <b/>
      <sz val="14"/>
      <name val="Times New Roman"/>
      <family val="1"/>
    </font>
    <font>
      <sz val="12"/>
      <name val="Times New Roman"/>
      <family val="1"/>
    </font>
    <font>
      <b/>
      <sz val="13"/>
      <name val="Times New Roman"/>
      <family val="1"/>
    </font>
    <font>
      <sz val="13"/>
      <name val="Times New Roman"/>
      <family val="1"/>
    </font>
    <font>
      <b/>
      <sz val="12"/>
      <name val="Times New Roman"/>
      <family val="1"/>
    </font>
    <font>
      <b/>
      <sz val="10"/>
      <name val="Times New Roman"/>
      <family val="1"/>
    </font>
    <font>
      <sz val="9"/>
      <name val="Times New Roman"/>
      <family val="1"/>
    </font>
    <font>
      <sz val="8"/>
      <name val="Times New Roman"/>
      <family val="1"/>
    </font>
    <font>
      <sz val="11"/>
      <color indexed="20"/>
      <name val="Calibri"/>
      <family val="2"/>
    </font>
    <font>
      <sz val="10"/>
      <color indexed="8"/>
      <name val="Times New Roman"/>
      <family val="1"/>
    </font>
    <font>
      <sz val="11"/>
      <color indexed="60"/>
      <name val="Calibri"/>
      <family val="2"/>
    </font>
    <font>
      <sz val="13"/>
      <color indexed="10"/>
      <name val="Times New Roman"/>
      <family val="1"/>
    </font>
    <font>
      <sz val="13"/>
      <name val="Arial Cyr"/>
      <family val="0"/>
    </font>
    <font>
      <sz val="14"/>
      <name val="Times New Roman"/>
      <family val="1"/>
    </font>
  </fonts>
  <fills count="1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43"/>
        <bgColor indexed="64"/>
      </patternFill>
    </fill>
    <fill>
      <patternFill patternType="solid">
        <fgColor indexed="13"/>
        <bgColor indexed="64"/>
      </patternFill>
    </fill>
    <fill>
      <patternFill patternType="solid">
        <fgColor indexed="22"/>
        <bgColor indexed="64"/>
      </patternFill>
    </fill>
  </fills>
  <borders count="10">
    <border>
      <left/>
      <right/>
      <top/>
      <bottom/>
      <diagonal/>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color indexed="63"/>
      </top>
      <bottom style="thin">
        <color indexed="8"/>
      </bottom>
    </border>
    <border>
      <left style="thin">
        <color indexed="63"/>
      </left>
      <right>
        <color indexed="63"/>
      </right>
      <top style="thin">
        <color indexed="63"/>
      </top>
      <bottom style="thin">
        <color indexed="63"/>
      </bottom>
    </border>
    <border>
      <left style="thin">
        <color indexed="63"/>
      </left>
      <right style="thin">
        <color indexed="63"/>
      </right>
      <top style="thin">
        <color indexed="63"/>
      </top>
      <bottom style="thin">
        <color indexed="63"/>
      </bottom>
    </border>
    <border>
      <left style="thin">
        <color indexed="8"/>
      </left>
      <right style="thin">
        <color indexed="8"/>
      </right>
      <top style="thin">
        <color indexed="8"/>
      </top>
      <bottom>
        <color indexed="63"/>
      </bottom>
    </border>
    <border>
      <left style="thin">
        <color indexed="8"/>
      </left>
      <right style="thin">
        <color indexed="8"/>
      </right>
      <top style="thin">
        <color indexed="63"/>
      </top>
      <bottom style="thin">
        <color indexed="8"/>
      </bottom>
    </border>
    <border>
      <left style="thin">
        <color indexed="8"/>
      </left>
      <right style="thin">
        <color indexed="8"/>
      </right>
      <top style="thin">
        <color indexed="8"/>
      </top>
      <bottom style="thin">
        <color indexed="63"/>
      </bottom>
    </border>
    <border>
      <left>
        <color indexed="63"/>
      </left>
      <right>
        <color indexed="63"/>
      </right>
      <top style="thin">
        <color indexed="8"/>
      </top>
      <bottom>
        <color indexed="63"/>
      </bottom>
    </border>
  </borders>
  <cellStyleXfs count="4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4" fontId="2" fillId="2" borderId="0" applyNumberFormat="0" applyBorder="0" applyAlignment="0" applyProtection="0"/>
    <xf numFmtId="164" fontId="2" fillId="3" borderId="0" applyNumberFormat="0" applyBorder="0" applyAlignment="0" applyProtection="0"/>
    <xf numFmtId="164" fontId="2" fillId="4" borderId="0" applyNumberFormat="0" applyBorder="0" applyAlignment="0" applyProtection="0"/>
    <xf numFmtId="164" fontId="2" fillId="5" borderId="0" applyNumberFormat="0" applyBorder="0" applyAlignment="0" applyProtection="0"/>
    <xf numFmtId="164" fontId="2" fillId="6" borderId="0" applyNumberFormat="0" applyBorder="0" applyAlignment="0" applyProtection="0"/>
    <xf numFmtId="164" fontId="2" fillId="7" borderId="0" applyNumberFormat="0" applyBorder="0" applyAlignment="0" applyProtection="0"/>
    <xf numFmtId="164" fontId="2" fillId="8" borderId="0" applyNumberFormat="0" applyBorder="0" applyAlignment="0" applyProtection="0"/>
    <xf numFmtId="164" fontId="2" fillId="9" borderId="0" applyNumberFormat="0" applyBorder="0" applyAlignment="0" applyProtection="0"/>
    <xf numFmtId="164" fontId="2" fillId="10" borderId="0" applyNumberFormat="0" applyBorder="0" applyAlignment="0" applyProtection="0"/>
    <xf numFmtId="164" fontId="2" fillId="5" borderId="0" applyNumberFormat="0" applyBorder="0" applyAlignment="0" applyProtection="0"/>
    <xf numFmtId="164" fontId="2" fillId="8" borderId="0" applyNumberFormat="0" applyBorder="0" applyAlignment="0" applyProtection="0"/>
    <xf numFmtId="164" fontId="2" fillId="11" borderId="0" applyNumberFormat="0" applyBorder="0" applyAlignment="0" applyProtection="0"/>
    <xf numFmtId="164" fontId="3" fillId="12" borderId="0" applyNumberFormat="0" applyBorder="0" applyAlignment="0" applyProtection="0"/>
    <xf numFmtId="164" fontId="3" fillId="9" borderId="0" applyNumberFormat="0" applyBorder="0" applyAlignment="0" applyProtection="0"/>
    <xf numFmtId="164" fontId="3" fillId="10" borderId="0" applyNumberFormat="0" applyBorder="0" applyAlignment="0" applyProtection="0"/>
    <xf numFmtId="164" fontId="3" fillId="13" borderId="0" applyNumberFormat="0" applyBorder="0" applyAlignment="0" applyProtection="0"/>
    <xf numFmtId="164" fontId="3" fillId="14" borderId="0" applyNumberFormat="0" applyBorder="0" applyAlignment="0" applyProtection="0"/>
    <xf numFmtId="164" fontId="3" fillId="15" borderId="0" applyNumberFormat="0" applyBorder="0" applyAlignment="0" applyProtection="0"/>
    <xf numFmtId="164" fontId="15" fillId="3" borderId="0" applyNumberFormat="0" applyBorder="0" applyAlignment="0" applyProtection="0"/>
    <xf numFmtId="164" fontId="17" fillId="16" borderId="0" applyNumberFormat="0" applyBorder="0" applyAlignment="0" applyProtection="0"/>
  </cellStyleXfs>
  <cellXfs count="135">
    <xf numFmtId="164" fontId="0" fillId="0" borderId="0" xfId="0" applyAlignment="1">
      <alignment/>
    </xf>
    <xf numFmtId="164" fontId="4" fillId="0" borderId="0" xfId="0" applyFont="1" applyAlignment="1">
      <alignment/>
    </xf>
    <xf numFmtId="164" fontId="0" fillId="0" borderId="0" xfId="0" applyFont="1" applyAlignment="1">
      <alignment/>
    </xf>
    <xf numFmtId="164" fontId="0" fillId="0" borderId="0" xfId="0" applyFill="1" applyAlignment="1">
      <alignment/>
    </xf>
    <xf numFmtId="164" fontId="5" fillId="0" borderId="0" xfId="0" applyFont="1" applyAlignment="1">
      <alignment/>
    </xf>
    <xf numFmtId="164" fontId="6" fillId="0" borderId="0" xfId="0" applyFont="1" applyAlignment="1">
      <alignment/>
    </xf>
    <xf numFmtId="164" fontId="5" fillId="0" borderId="0" xfId="0" applyFont="1" applyBorder="1" applyAlignment="1">
      <alignment horizontal="center" wrapText="1"/>
    </xf>
    <xf numFmtId="164" fontId="5" fillId="0" borderId="0" xfId="0" applyFont="1" applyBorder="1" applyAlignment="1">
      <alignment horizontal="left"/>
    </xf>
    <xf numFmtId="164" fontId="7" fillId="0" borderId="0" xfId="0" applyFont="1" applyBorder="1" applyAlignment="1">
      <alignment horizontal="center" vertical="center" wrapText="1"/>
    </xf>
    <xf numFmtId="164" fontId="5" fillId="0" borderId="0" xfId="0" applyFont="1" applyFill="1" applyAlignment="1">
      <alignment/>
    </xf>
    <xf numFmtId="164" fontId="8" fillId="0" borderId="1" xfId="0" applyFont="1" applyBorder="1" applyAlignment="1">
      <alignment horizontal="center" vertical="center" wrapText="1"/>
    </xf>
    <xf numFmtId="164" fontId="6" fillId="0" borderId="1" xfId="0" applyFont="1" applyBorder="1" applyAlignment="1">
      <alignment horizontal="center" vertical="center" wrapText="1"/>
    </xf>
    <xf numFmtId="164" fontId="6" fillId="0" borderId="2" xfId="0" applyFont="1" applyBorder="1" applyAlignment="1">
      <alignment horizontal="center" vertical="center" wrapText="1"/>
    </xf>
    <xf numFmtId="164" fontId="8" fillId="0" borderId="1" xfId="0" applyFont="1" applyFill="1" applyBorder="1" applyAlignment="1">
      <alignment horizontal="center" vertical="center"/>
    </xf>
    <xf numFmtId="164" fontId="8" fillId="0" borderId="1" xfId="0" applyFont="1" applyBorder="1" applyAlignment="1">
      <alignment horizontal="center" vertical="center"/>
    </xf>
    <xf numFmtId="164" fontId="5" fillId="0" borderId="1" xfId="0" applyFont="1" applyBorder="1" applyAlignment="1">
      <alignment horizontal="center" vertical="center" wrapText="1"/>
    </xf>
    <xf numFmtId="164" fontId="9" fillId="17" borderId="1" xfId="0" applyFont="1" applyFill="1" applyBorder="1" applyAlignment="1">
      <alignment horizontal="left"/>
    </xf>
    <xf numFmtId="164" fontId="10" fillId="6" borderId="1" xfId="0" applyFont="1" applyFill="1" applyBorder="1" applyAlignment="1">
      <alignment horizontal="left"/>
    </xf>
    <xf numFmtId="164" fontId="10" fillId="4" borderId="1" xfId="0" applyFont="1" applyFill="1" applyBorder="1" applyAlignment="1">
      <alignment horizontal="left"/>
    </xf>
    <xf numFmtId="165" fontId="5" fillId="18" borderId="1" xfId="0" applyNumberFormat="1" applyFont="1" applyFill="1" applyBorder="1" applyAlignment="1">
      <alignment horizontal="center" vertical="center"/>
    </xf>
    <xf numFmtId="164" fontId="5" fillId="18" borderId="1" xfId="0" applyFont="1" applyFill="1" applyBorder="1" applyAlignment="1">
      <alignment horizontal="center" vertical="center" wrapText="1"/>
    </xf>
    <xf numFmtId="164" fontId="5" fillId="18" borderId="1" xfId="0" applyFont="1" applyFill="1" applyBorder="1" applyAlignment="1">
      <alignment vertical="center"/>
    </xf>
    <xf numFmtId="166" fontId="5" fillId="18" borderId="1" xfId="0" applyNumberFormat="1" applyFont="1" applyFill="1" applyBorder="1" applyAlignment="1">
      <alignment horizontal="center" vertical="center"/>
    </xf>
    <xf numFmtId="164" fontId="5" fillId="18" borderId="1" xfId="0" applyFont="1" applyFill="1" applyBorder="1" applyAlignment="1">
      <alignment horizontal="center" vertical="center" wrapText="1"/>
    </xf>
    <xf numFmtId="164" fontId="10" fillId="6" borderId="1" xfId="0" applyFont="1" applyFill="1" applyBorder="1" applyAlignment="1">
      <alignment horizontal="left" vertical="center"/>
    </xf>
    <xf numFmtId="164" fontId="10" fillId="4" borderId="1" xfId="0" applyFont="1" applyFill="1" applyBorder="1" applyAlignment="1">
      <alignment horizontal="left" vertical="center" wrapText="1"/>
    </xf>
    <xf numFmtId="165" fontId="5" fillId="18" borderId="2" xfId="0" applyNumberFormat="1" applyFont="1" applyFill="1" applyBorder="1" applyAlignment="1">
      <alignment horizontal="center" vertical="center"/>
    </xf>
    <xf numFmtId="164" fontId="5" fillId="18" borderId="1" xfId="0" applyFont="1" applyFill="1" applyBorder="1" applyAlignment="1">
      <alignment horizontal="center" vertical="center" wrapText="1"/>
    </xf>
    <xf numFmtId="164" fontId="5" fillId="18" borderId="1" xfId="0" applyFont="1" applyFill="1" applyBorder="1" applyAlignment="1">
      <alignment vertical="center"/>
    </xf>
    <xf numFmtId="166" fontId="5" fillId="18" borderId="1" xfId="0" applyNumberFormat="1" applyFont="1" applyFill="1" applyBorder="1" applyAlignment="1">
      <alignment horizontal="center" vertical="center"/>
    </xf>
    <xf numFmtId="166" fontId="5" fillId="18" borderId="3" xfId="0" applyNumberFormat="1" applyFont="1" applyFill="1" applyBorder="1" applyAlignment="1">
      <alignment horizontal="center" vertical="center"/>
    </xf>
    <xf numFmtId="165" fontId="5" fillId="18" borderId="4" xfId="0" applyNumberFormat="1" applyFont="1" applyFill="1" applyBorder="1" applyAlignment="1">
      <alignment horizontal="center" vertical="center"/>
    </xf>
    <xf numFmtId="164" fontId="5" fillId="18" borderId="5" xfId="0" applyFont="1" applyFill="1" applyBorder="1" applyAlignment="1">
      <alignment horizontal="center" vertical="center" wrapText="1"/>
    </xf>
    <xf numFmtId="164" fontId="5" fillId="18" borderId="5" xfId="0" applyFont="1" applyFill="1" applyBorder="1" applyAlignment="1">
      <alignment vertical="center"/>
    </xf>
    <xf numFmtId="166" fontId="5" fillId="18" borderId="5" xfId="0" applyNumberFormat="1" applyFont="1" applyFill="1" applyBorder="1" applyAlignment="1">
      <alignment horizontal="center" vertical="center"/>
    </xf>
    <xf numFmtId="165" fontId="5" fillId="18" borderId="5" xfId="0" applyNumberFormat="1" applyFont="1" applyFill="1" applyBorder="1" applyAlignment="1">
      <alignment horizontal="center" vertical="center"/>
    </xf>
    <xf numFmtId="164" fontId="5" fillId="18" borderId="5" xfId="0" applyFont="1" applyFill="1" applyBorder="1" applyAlignment="1">
      <alignment horizontal="left" vertical="center" wrapText="1"/>
    </xf>
    <xf numFmtId="164" fontId="5" fillId="18" borderId="5" xfId="0" applyFont="1" applyFill="1" applyBorder="1" applyAlignment="1">
      <alignment horizontal="center" vertical="top" wrapText="1"/>
    </xf>
    <xf numFmtId="166" fontId="5" fillId="0" borderId="0" xfId="0" applyNumberFormat="1" applyFont="1" applyAlignment="1">
      <alignment/>
    </xf>
    <xf numFmtId="166" fontId="5" fillId="0" borderId="0" xfId="0" applyNumberFormat="1" applyFont="1" applyFill="1" applyAlignment="1">
      <alignment/>
    </xf>
    <xf numFmtId="167" fontId="5" fillId="18" borderId="1" xfId="0" applyNumberFormat="1" applyFont="1" applyFill="1" applyBorder="1" applyAlignment="1">
      <alignment horizontal="center" vertical="center"/>
    </xf>
    <xf numFmtId="168" fontId="5" fillId="0" borderId="0" xfId="0" applyNumberFormat="1" applyFont="1" applyAlignment="1">
      <alignment/>
    </xf>
    <xf numFmtId="165" fontId="10" fillId="6" borderId="1" xfId="0" applyNumberFormat="1" applyFont="1" applyFill="1" applyBorder="1" applyAlignment="1">
      <alignment horizontal="center" vertical="center"/>
    </xf>
    <xf numFmtId="164" fontId="11" fillId="6" borderId="1" xfId="0" applyFont="1" applyFill="1" applyBorder="1" applyAlignment="1">
      <alignment horizontal="center" vertical="center" wrapText="1"/>
    </xf>
    <xf numFmtId="164" fontId="10" fillId="6" borderId="1" xfId="0" applyFont="1" applyFill="1" applyBorder="1" applyAlignment="1">
      <alignment horizontal="center" vertical="center" wrapText="1"/>
    </xf>
    <xf numFmtId="164" fontId="6" fillId="6" borderId="1" xfId="0" applyFont="1" applyFill="1" applyBorder="1" applyAlignment="1">
      <alignment horizontal="center" vertical="center"/>
    </xf>
    <xf numFmtId="164" fontId="12" fillId="6" borderId="1" xfId="0" applyFont="1" applyFill="1" applyBorder="1" applyAlignment="1">
      <alignment vertical="center"/>
    </xf>
    <xf numFmtId="166" fontId="9" fillId="6" borderId="1" xfId="0" applyNumberFormat="1" applyFont="1" applyFill="1" applyBorder="1" applyAlignment="1">
      <alignment horizontal="center" vertical="center"/>
    </xf>
    <xf numFmtId="169" fontId="12" fillId="6" borderId="6" xfId="0" applyNumberFormat="1" applyFont="1" applyFill="1" applyBorder="1" applyAlignment="1">
      <alignment horizontal="center" vertical="center" wrapText="1"/>
    </xf>
    <xf numFmtId="165" fontId="13" fillId="18" borderId="1" xfId="0" applyNumberFormat="1" applyFont="1" applyFill="1" applyBorder="1" applyAlignment="1">
      <alignment horizontal="center" vertical="center"/>
    </xf>
    <xf numFmtId="164" fontId="5" fillId="18" borderId="1" xfId="0" applyNumberFormat="1" applyFont="1" applyFill="1" applyBorder="1" applyAlignment="1">
      <alignment horizontal="center" vertical="center" wrapText="1"/>
    </xf>
    <xf numFmtId="164" fontId="14" fillId="18" borderId="1" xfId="0" applyFont="1" applyFill="1" applyBorder="1" applyAlignment="1">
      <alignment vertical="center"/>
    </xf>
    <xf numFmtId="168" fontId="5" fillId="18" borderId="1" xfId="0" applyNumberFormat="1" applyFont="1" applyFill="1" applyBorder="1" applyAlignment="1">
      <alignment horizontal="center" vertical="center"/>
    </xf>
    <xf numFmtId="164" fontId="5" fillId="18" borderId="1" xfId="38" applyNumberFormat="1" applyFont="1" applyFill="1" applyBorder="1" applyAlignment="1" applyProtection="1">
      <alignment horizontal="center" vertical="center" wrapText="1"/>
      <protection/>
    </xf>
    <xf numFmtId="164" fontId="5" fillId="18" borderId="7" xfId="0" applyFont="1" applyFill="1" applyBorder="1" applyAlignment="1">
      <alignment horizontal="center" vertical="center" wrapText="1"/>
    </xf>
    <xf numFmtId="166" fontId="16" fillId="18" borderId="1" xfId="0" applyNumberFormat="1" applyFont="1" applyFill="1" applyBorder="1" applyAlignment="1">
      <alignment horizontal="center" vertical="center"/>
    </xf>
    <xf numFmtId="164" fontId="5" fillId="18" borderId="1" xfId="39" applyNumberFormat="1" applyFont="1" applyFill="1" applyBorder="1" applyAlignment="1" applyProtection="1">
      <alignment horizontal="center" vertical="center" wrapText="1"/>
      <protection/>
    </xf>
    <xf numFmtId="168" fontId="5" fillId="0" borderId="0" xfId="0" applyNumberFormat="1" applyFont="1" applyFill="1" applyAlignment="1">
      <alignment/>
    </xf>
    <xf numFmtId="165" fontId="13" fillId="18" borderId="8" xfId="0" applyNumberFormat="1" applyFont="1" applyFill="1" applyBorder="1" applyAlignment="1">
      <alignment horizontal="center" vertical="center"/>
    </xf>
    <xf numFmtId="164" fontId="5" fillId="18" borderId="8" xfId="0" applyNumberFormat="1" applyFont="1" applyFill="1" applyBorder="1" applyAlignment="1">
      <alignment horizontal="center" vertical="center" wrapText="1"/>
    </xf>
    <xf numFmtId="164" fontId="5" fillId="18" borderId="8" xfId="0" applyFont="1" applyFill="1" applyBorder="1" applyAlignment="1">
      <alignment horizontal="center" vertical="center" wrapText="1"/>
    </xf>
    <xf numFmtId="164" fontId="5" fillId="18" borderId="8" xfId="38" applyNumberFormat="1" applyFont="1" applyFill="1" applyBorder="1" applyAlignment="1" applyProtection="1">
      <alignment horizontal="center" vertical="center" wrapText="1"/>
      <protection/>
    </xf>
    <xf numFmtId="164" fontId="0" fillId="0" borderId="0" xfId="0" applyFont="1" applyFill="1" applyAlignment="1">
      <alignment/>
    </xf>
    <xf numFmtId="166" fontId="0" fillId="0" borderId="0" xfId="0" applyNumberFormat="1" applyFont="1" applyFill="1" applyAlignment="1">
      <alignment/>
    </xf>
    <xf numFmtId="164" fontId="14" fillId="18" borderId="8" xfId="0" applyFont="1" applyFill="1" applyBorder="1" applyAlignment="1">
      <alignment vertical="center"/>
    </xf>
    <xf numFmtId="166" fontId="5" fillId="18" borderId="8" xfId="0" applyNumberFormat="1" applyFont="1" applyFill="1" applyBorder="1" applyAlignment="1">
      <alignment horizontal="center" vertical="center"/>
    </xf>
    <xf numFmtId="165" fontId="13" fillId="18" borderId="7" xfId="0" applyNumberFormat="1" applyFont="1" applyFill="1" applyBorder="1" applyAlignment="1">
      <alignment horizontal="center" vertical="center"/>
    </xf>
    <xf numFmtId="164" fontId="5" fillId="18" borderId="7" xfId="0" applyNumberFormat="1" applyFont="1" applyFill="1" applyBorder="1" applyAlignment="1">
      <alignment horizontal="center" vertical="center" wrapText="1"/>
    </xf>
    <xf numFmtId="164" fontId="14" fillId="18" borderId="7" xfId="0" applyFont="1" applyFill="1" applyBorder="1" applyAlignment="1">
      <alignment vertical="center"/>
    </xf>
    <xf numFmtId="166" fontId="5" fillId="18" borderId="7" xfId="0" applyNumberFormat="1" applyFont="1" applyFill="1" applyBorder="1" applyAlignment="1">
      <alignment horizontal="center" vertical="center"/>
    </xf>
    <xf numFmtId="168" fontId="5" fillId="18" borderId="1" xfId="0" applyNumberFormat="1" applyFont="1" applyFill="1" applyBorder="1" applyAlignment="1">
      <alignment horizontal="center"/>
    </xf>
    <xf numFmtId="164" fontId="5" fillId="18" borderId="1" xfId="0" applyFont="1" applyFill="1" applyBorder="1" applyAlignment="1">
      <alignment horizontal="center"/>
    </xf>
    <xf numFmtId="166" fontId="5" fillId="18" borderId="1" xfId="0" applyNumberFormat="1" applyFont="1" applyFill="1" applyBorder="1" applyAlignment="1">
      <alignment horizontal="center"/>
    </xf>
    <xf numFmtId="165" fontId="5" fillId="18" borderId="1" xfId="0" applyNumberFormat="1" applyFont="1" applyFill="1" applyBorder="1" applyAlignment="1">
      <alignment horizontal="center" vertical="center"/>
    </xf>
    <xf numFmtId="164" fontId="5" fillId="18" borderId="1" xfId="0" applyFont="1" applyFill="1" applyBorder="1" applyAlignment="1">
      <alignment horizontal="center" vertical="center"/>
    </xf>
    <xf numFmtId="164" fontId="5" fillId="18" borderId="1" xfId="0" applyFont="1" applyFill="1" applyBorder="1" applyAlignment="1">
      <alignment vertical="center" wrapText="1"/>
    </xf>
    <xf numFmtId="167" fontId="5" fillId="18" borderId="1" xfId="0" applyNumberFormat="1" applyFont="1" applyFill="1" applyBorder="1" applyAlignment="1">
      <alignment horizontal="center" vertical="center" wrapText="1"/>
    </xf>
    <xf numFmtId="164" fontId="16" fillId="18" borderId="1" xfId="0" applyFont="1" applyFill="1" applyBorder="1" applyAlignment="1">
      <alignment horizontal="center" vertical="center" wrapText="1"/>
    </xf>
    <xf numFmtId="164" fontId="16" fillId="18" borderId="1" xfId="0" applyFont="1" applyFill="1" applyBorder="1" applyAlignment="1">
      <alignment horizontal="left" vertical="center" wrapText="1"/>
    </xf>
    <xf numFmtId="164" fontId="16" fillId="18" borderId="1" xfId="0" applyFont="1" applyFill="1" applyBorder="1" applyAlignment="1">
      <alignment vertical="center" wrapText="1"/>
    </xf>
    <xf numFmtId="168" fontId="16" fillId="18" borderId="1" xfId="0" applyNumberFormat="1" applyFont="1" applyFill="1" applyBorder="1" applyAlignment="1">
      <alignment horizontal="center" vertical="center" wrapText="1"/>
    </xf>
    <xf numFmtId="164" fontId="16" fillId="18" borderId="1" xfId="0" applyFont="1" applyFill="1" applyBorder="1" applyAlignment="1">
      <alignment horizontal="center" vertical="top" wrapText="1"/>
    </xf>
    <xf numFmtId="166" fontId="16" fillId="18" borderId="1" xfId="0" applyNumberFormat="1" applyFont="1" applyFill="1" applyBorder="1" applyAlignment="1">
      <alignment horizontal="center" vertical="center" wrapText="1"/>
    </xf>
    <xf numFmtId="166" fontId="16" fillId="18" borderId="1" xfId="0" applyNumberFormat="1" applyFont="1" applyFill="1" applyBorder="1" applyAlignment="1">
      <alignment vertical="center" wrapText="1"/>
    </xf>
    <xf numFmtId="166" fontId="5" fillId="18" borderId="5" xfId="0" applyNumberFormat="1" applyFont="1" applyFill="1" applyBorder="1" applyAlignment="1">
      <alignment vertical="center"/>
    </xf>
    <xf numFmtId="164" fontId="5" fillId="18" borderId="1" xfId="0" applyFont="1" applyFill="1" applyBorder="1" applyAlignment="1">
      <alignment horizontal="center" vertical="top" wrapText="1"/>
    </xf>
    <xf numFmtId="166" fontId="16" fillId="18" borderId="1" xfId="0" applyNumberFormat="1" applyFont="1" applyFill="1" applyBorder="1" applyAlignment="1">
      <alignment horizontal="center" vertical="center"/>
    </xf>
    <xf numFmtId="165" fontId="16" fillId="18" borderId="1" xfId="0" applyNumberFormat="1" applyFont="1" applyFill="1" applyBorder="1" applyAlignment="1">
      <alignment horizontal="center" vertical="center"/>
    </xf>
    <xf numFmtId="164" fontId="16" fillId="18" borderId="1" xfId="0" applyFont="1" applyFill="1" applyBorder="1" applyAlignment="1">
      <alignment vertical="center"/>
    </xf>
    <xf numFmtId="164" fontId="5" fillId="6" borderId="1" xfId="0" applyFont="1" applyFill="1" applyBorder="1" applyAlignment="1">
      <alignment vertical="center"/>
    </xf>
    <xf numFmtId="166" fontId="11" fillId="6" borderId="1" xfId="0" applyNumberFormat="1" applyFont="1" applyFill="1" applyBorder="1" applyAlignment="1">
      <alignment horizontal="center" vertical="center"/>
    </xf>
    <xf numFmtId="169" fontId="5" fillId="6" borderId="6" xfId="0" applyNumberFormat="1" applyFont="1" applyFill="1" applyBorder="1" applyAlignment="1">
      <alignment horizontal="center" vertical="center" wrapText="1"/>
    </xf>
    <xf numFmtId="165" fontId="9" fillId="17" borderId="1" xfId="0" applyNumberFormat="1" applyFont="1" applyFill="1" applyBorder="1" applyAlignment="1">
      <alignment horizontal="left" vertical="center"/>
    </xf>
    <xf numFmtId="164" fontId="10" fillId="4" borderId="1" xfId="0" applyFont="1" applyFill="1" applyBorder="1" applyAlignment="1">
      <alignment horizontal="left" wrapText="1"/>
    </xf>
    <xf numFmtId="165" fontId="18" fillId="0" borderId="1" xfId="0" applyNumberFormat="1" applyFont="1" applyBorder="1" applyAlignment="1">
      <alignment horizontal="center" vertical="center"/>
    </xf>
    <xf numFmtId="164" fontId="10" fillId="0" borderId="1" xfId="0" applyFont="1" applyFill="1" applyBorder="1" applyAlignment="1">
      <alignment horizontal="center" vertical="center" wrapText="1"/>
    </xf>
    <xf numFmtId="164" fontId="10" fillId="0" borderId="1" xfId="0" applyFont="1" applyBorder="1" applyAlignment="1">
      <alignment horizontal="center" vertical="center" wrapText="1"/>
    </xf>
    <xf numFmtId="164" fontId="5" fillId="0" borderId="1" xfId="0" applyFont="1" applyBorder="1" applyAlignment="1">
      <alignment vertical="center"/>
    </xf>
    <xf numFmtId="166" fontId="5" fillId="0" borderId="1" xfId="0" applyNumberFormat="1" applyFont="1" applyBorder="1" applyAlignment="1">
      <alignment horizontal="center" vertical="center"/>
    </xf>
    <xf numFmtId="164" fontId="5" fillId="0" borderId="1" xfId="0" applyFont="1" applyFill="1" applyBorder="1" applyAlignment="1">
      <alignment horizontal="center" vertical="center" wrapText="1"/>
    </xf>
    <xf numFmtId="166" fontId="5" fillId="0" borderId="1" xfId="0" applyNumberFormat="1" applyFont="1" applyFill="1" applyBorder="1" applyAlignment="1">
      <alignment horizontal="center" vertical="center"/>
    </xf>
    <xf numFmtId="164" fontId="5" fillId="0" borderId="1" xfId="0" applyFont="1" applyFill="1" applyBorder="1" applyAlignment="1">
      <alignment vertical="center"/>
    </xf>
    <xf numFmtId="165" fontId="10" fillId="0" borderId="1" xfId="0" applyNumberFormat="1" applyFont="1" applyBorder="1" applyAlignment="1">
      <alignment horizontal="center" vertical="center"/>
    </xf>
    <xf numFmtId="164" fontId="8" fillId="0" borderId="1" xfId="0" applyFont="1" applyFill="1" applyBorder="1" applyAlignment="1">
      <alignment horizontal="center" vertical="center" wrapText="1"/>
    </xf>
    <xf numFmtId="164" fontId="6" fillId="0" borderId="1" xfId="0" applyFont="1" applyBorder="1" applyAlignment="1">
      <alignment horizontal="center" vertical="center"/>
    </xf>
    <xf numFmtId="165" fontId="5" fillId="18" borderId="1" xfId="0" applyNumberFormat="1" applyFont="1" applyFill="1" applyBorder="1" applyAlignment="1">
      <alignment horizontal="center" vertical="center" wrapText="1"/>
    </xf>
    <xf numFmtId="164" fontId="6" fillId="6" borderId="1" xfId="0" applyFont="1" applyFill="1" applyBorder="1" applyAlignment="1">
      <alignment horizontal="center" vertical="center" wrapText="1"/>
    </xf>
    <xf numFmtId="166" fontId="5" fillId="6" borderId="1" xfId="0" applyNumberFormat="1" applyFont="1" applyFill="1" applyBorder="1" applyAlignment="1">
      <alignment horizontal="center" vertical="center"/>
    </xf>
    <xf numFmtId="164" fontId="5" fillId="6" borderId="1" xfId="0" applyFont="1" applyFill="1" applyBorder="1" applyAlignment="1">
      <alignment horizontal="center" vertical="center" wrapText="1"/>
    </xf>
    <xf numFmtId="165" fontId="10" fillId="18" borderId="1" xfId="0" applyNumberFormat="1" applyFont="1" applyFill="1" applyBorder="1" applyAlignment="1">
      <alignment horizontal="center" vertical="center"/>
    </xf>
    <xf numFmtId="164" fontId="5" fillId="0" borderId="0" xfId="0" applyFont="1" applyAlignment="1">
      <alignment/>
    </xf>
    <xf numFmtId="169" fontId="9" fillId="6" borderId="6" xfId="0" applyNumberFormat="1" applyFont="1" applyFill="1" applyBorder="1" applyAlignment="1">
      <alignment horizontal="center" vertical="center" wrapText="1"/>
    </xf>
    <xf numFmtId="165" fontId="8" fillId="17" borderId="1" xfId="0" applyNumberFormat="1" applyFont="1" applyFill="1" applyBorder="1" applyAlignment="1">
      <alignment horizontal="center" vertical="center"/>
    </xf>
    <xf numFmtId="164" fontId="10" fillId="17" borderId="1" xfId="0" applyFont="1" applyFill="1" applyBorder="1" applyAlignment="1">
      <alignment horizontal="center" vertical="center" wrapText="1"/>
    </xf>
    <xf numFmtId="164" fontId="6" fillId="17" borderId="1" xfId="0" applyFont="1" applyFill="1" applyBorder="1" applyAlignment="1">
      <alignment horizontal="center" vertical="center" wrapText="1"/>
    </xf>
    <xf numFmtId="164" fontId="12" fillId="17" borderId="1" xfId="0" applyFont="1" applyFill="1" applyBorder="1" applyAlignment="1">
      <alignment vertical="center"/>
    </xf>
    <xf numFmtId="166" fontId="9" fillId="17" borderId="1" xfId="0" applyNumberFormat="1" applyFont="1" applyFill="1" applyBorder="1" applyAlignment="1">
      <alignment horizontal="center" vertical="center"/>
    </xf>
    <xf numFmtId="169" fontId="9" fillId="17" borderId="6" xfId="0" applyNumberFormat="1" applyFont="1" applyFill="1" applyBorder="1" applyAlignment="1">
      <alignment horizontal="center" vertical="center" wrapText="1"/>
    </xf>
    <xf numFmtId="164" fontId="19" fillId="0" borderId="0" xfId="0" applyFont="1" applyAlignment="1">
      <alignment/>
    </xf>
    <xf numFmtId="164" fontId="12" fillId="17" borderId="1" xfId="0" applyFont="1" applyFill="1" applyBorder="1" applyAlignment="1">
      <alignment/>
    </xf>
    <xf numFmtId="164" fontId="0" fillId="0" borderId="9" xfId="0" applyBorder="1" applyAlignment="1">
      <alignment horizontal="center"/>
    </xf>
    <xf numFmtId="166" fontId="10" fillId="0" borderId="0" xfId="0" applyNumberFormat="1" applyFont="1" applyFill="1" applyBorder="1" applyAlignment="1">
      <alignment horizontal="center" vertical="center"/>
    </xf>
    <xf numFmtId="164" fontId="20" fillId="0" borderId="0" xfId="0" applyFont="1" applyAlignment="1">
      <alignment/>
    </xf>
    <xf numFmtId="164" fontId="20" fillId="0" borderId="0" xfId="0" applyFont="1" applyFill="1" applyAlignment="1">
      <alignment/>
    </xf>
    <xf numFmtId="165" fontId="5" fillId="0" borderId="2" xfId="0" applyNumberFormat="1" applyFont="1" applyFill="1" applyBorder="1" applyAlignment="1">
      <alignment horizontal="center" vertical="center"/>
    </xf>
    <xf numFmtId="167" fontId="5" fillId="0" borderId="1" xfId="0" applyNumberFormat="1" applyFont="1" applyFill="1" applyBorder="1" applyAlignment="1">
      <alignment horizontal="center" vertical="center"/>
    </xf>
    <xf numFmtId="165" fontId="13" fillId="0" borderId="1" xfId="0" applyNumberFormat="1" applyFont="1" applyFill="1" applyBorder="1" applyAlignment="1">
      <alignment horizontal="center" vertical="center"/>
    </xf>
    <xf numFmtId="164" fontId="14" fillId="0" borderId="1" xfId="0" applyFont="1" applyFill="1" applyBorder="1" applyAlignment="1">
      <alignment vertical="center"/>
    </xf>
    <xf numFmtId="164" fontId="5" fillId="0" borderId="1" xfId="0" applyNumberFormat="1" applyFont="1" applyFill="1" applyBorder="1" applyAlignment="1">
      <alignment horizontal="center" vertical="center" wrapText="1"/>
    </xf>
    <xf numFmtId="165" fontId="13" fillId="0" borderId="8" xfId="0" applyNumberFormat="1" applyFont="1" applyFill="1" applyBorder="1" applyAlignment="1">
      <alignment horizontal="center" vertical="center"/>
    </xf>
    <xf numFmtId="164" fontId="5" fillId="0" borderId="8" xfId="0" applyNumberFormat="1" applyFont="1" applyFill="1" applyBorder="1" applyAlignment="1">
      <alignment horizontal="center" vertical="center" wrapText="1"/>
    </xf>
    <xf numFmtId="164" fontId="5" fillId="0" borderId="8" xfId="0" applyFont="1" applyFill="1" applyBorder="1" applyAlignment="1">
      <alignment horizontal="center" vertical="center" wrapText="1"/>
    </xf>
    <xf numFmtId="164" fontId="5" fillId="0" borderId="8" xfId="38" applyNumberFormat="1" applyFont="1" applyFill="1" applyBorder="1" applyAlignment="1" applyProtection="1">
      <alignment horizontal="center" vertical="center" wrapText="1"/>
      <protection/>
    </xf>
    <xf numFmtId="164" fontId="14" fillId="0" borderId="8" xfId="0" applyFont="1" applyFill="1" applyBorder="1" applyAlignment="1">
      <alignment vertical="center"/>
    </xf>
    <xf numFmtId="166" fontId="5" fillId="0" borderId="8" xfId="0" applyNumberFormat="1" applyFont="1" applyFill="1" applyBorder="1" applyAlignment="1">
      <alignment horizontal="center" vertical="center"/>
    </xf>
  </cellXfs>
  <cellStyles count="26">
    <cellStyle name="Normal" xfId="0"/>
    <cellStyle name="Comma" xfId="15"/>
    <cellStyle name="Comma [0]" xfId="16"/>
    <cellStyle name="Currency" xfId="17"/>
    <cellStyle name="Currency [0]" xfId="18"/>
    <cellStyle name="Percent" xfId="19"/>
    <cellStyle name="20% — акцент1" xfId="20"/>
    <cellStyle name="20% — акцент2" xfId="21"/>
    <cellStyle name="20% — акцент3" xfId="22"/>
    <cellStyle name="20% — акцент4" xfId="23"/>
    <cellStyle name="20% — акцент5" xfId="24"/>
    <cellStyle name="20% — акцент6" xfId="25"/>
    <cellStyle name="40% — акцент1" xfId="26"/>
    <cellStyle name="40% — акцент2" xfId="27"/>
    <cellStyle name="40% — акцент3" xfId="28"/>
    <cellStyle name="40% — акцент4" xfId="29"/>
    <cellStyle name="40% — акцент5" xfId="30"/>
    <cellStyle name="40% — акцент6" xfId="31"/>
    <cellStyle name="60% — акцент1" xfId="32"/>
    <cellStyle name="60% — акцент2" xfId="33"/>
    <cellStyle name="60% — акцент3" xfId="34"/>
    <cellStyle name="60% — акцент4" xfId="35"/>
    <cellStyle name="60% — акцент5" xfId="36"/>
    <cellStyle name="60% — акцент6" xfId="37"/>
    <cellStyle name="Excel_BuiltIn_Плохой 1" xfId="38"/>
    <cellStyle name="Excel_BuiltIn_Нейтральный 1" xfId="3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FCCE4"/>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03030"/>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Q463"/>
  <sheetViews>
    <sheetView tabSelected="1" workbookViewId="0" topLeftCell="D245">
      <selection activeCell="G410" sqref="G391:G410"/>
    </sheetView>
  </sheetViews>
  <sheetFormatPr defaultColWidth="8.00390625" defaultRowHeight="12.75"/>
  <cols>
    <col min="1" max="1" width="9.25390625" style="0" customWidth="1"/>
    <col min="2" max="2" width="41.75390625" style="0" customWidth="1"/>
    <col min="3" max="3" width="10.50390625" style="0" customWidth="1"/>
    <col min="4" max="4" width="16.375" style="1" customWidth="1"/>
    <col min="5" max="5" width="18.00390625" style="2" customWidth="1"/>
    <col min="6" max="6" width="10.375" style="0" customWidth="1"/>
    <col min="7" max="7" width="11.25390625" style="0" customWidth="1"/>
    <col min="8" max="8" width="43.50390625" style="3" customWidth="1"/>
    <col min="9" max="9" width="8.875" style="0" customWidth="1"/>
    <col min="10" max="10" width="12.625" style="0" customWidth="1"/>
    <col min="11" max="16384" width="8.875" style="0" customWidth="1"/>
  </cols>
  <sheetData>
    <row r="1" spans="4:8" s="4" customFormat="1" ht="13.5" customHeight="1">
      <c r="D1" s="5"/>
      <c r="E1" s="6"/>
      <c r="F1" s="6"/>
      <c r="G1" s="6"/>
      <c r="H1" s="6"/>
    </row>
    <row r="2" spans="4:8" s="4" customFormat="1" ht="15">
      <c r="D2" s="5"/>
      <c r="E2" s="7"/>
      <c r="F2" s="7"/>
      <c r="G2" s="7"/>
      <c r="H2" s="7"/>
    </row>
    <row r="3" spans="1:8" s="4" customFormat="1" ht="12.75" customHeight="1">
      <c r="A3" s="8" t="s">
        <v>0</v>
      </c>
      <c r="B3" s="8"/>
      <c r="C3" s="8"/>
      <c r="D3" s="8"/>
      <c r="E3" s="8"/>
      <c r="F3" s="8"/>
      <c r="G3" s="8"/>
      <c r="H3" s="8"/>
    </row>
    <row r="4" spans="1:8" s="4" customFormat="1" ht="23.25" customHeight="1">
      <c r="A4" s="8"/>
      <c r="B4" s="8"/>
      <c r="C4" s="8"/>
      <c r="D4" s="8"/>
      <c r="E4" s="8"/>
      <c r="F4" s="8"/>
      <c r="G4" s="8"/>
      <c r="H4" s="8"/>
    </row>
    <row r="5" spans="4:8" s="4" customFormat="1" ht="9.75" customHeight="1">
      <c r="D5" s="5"/>
      <c r="H5" s="9"/>
    </row>
    <row r="6" spans="1:8" s="4" customFormat="1" ht="27" customHeight="1">
      <c r="A6" s="10" t="s">
        <v>1</v>
      </c>
      <c r="B6" s="10" t="s">
        <v>2</v>
      </c>
      <c r="C6" s="11" t="s">
        <v>3</v>
      </c>
      <c r="D6" s="11" t="s">
        <v>4</v>
      </c>
      <c r="E6" s="12" t="s">
        <v>5</v>
      </c>
      <c r="F6" s="12"/>
      <c r="G6" s="12"/>
      <c r="H6" s="13" t="s">
        <v>6</v>
      </c>
    </row>
    <row r="7" spans="1:8" s="4" customFormat="1" ht="31.5">
      <c r="A7" s="10"/>
      <c r="B7" s="10"/>
      <c r="C7" s="11"/>
      <c r="D7" s="11"/>
      <c r="E7" s="10" t="s">
        <v>7</v>
      </c>
      <c r="F7" s="14" t="s">
        <v>8</v>
      </c>
      <c r="G7" s="14" t="s">
        <v>9</v>
      </c>
      <c r="H7" s="13"/>
    </row>
    <row r="8" spans="1:8" s="4" customFormat="1" ht="15.75">
      <c r="A8" s="10">
        <v>1</v>
      </c>
      <c r="B8" s="10">
        <v>2</v>
      </c>
      <c r="C8" s="10">
        <v>3</v>
      </c>
      <c r="D8" s="11">
        <v>4</v>
      </c>
      <c r="E8" s="15">
        <v>5</v>
      </c>
      <c r="F8" s="14">
        <v>6</v>
      </c>
      <c r="G8" s="14">
        <v>7</v>
      </c>
      <c r="H8" s="13">
        <v>8</v>
      </c>
    </row>
    <row r="9" spans="1:8" s="4" customFormat="1" ht="16.5">
      <c r="A9" s="16" t="s">
        <v>10</v>
      </c>
      <c r="B9" s="16"/>
      <c r="C9" s="16"/>
      <c r="D9" s="16"/>
      <c r="E9" s="16"/>
      <c r="F9" s="16"/>
      <c r="G9" s="16"/>
      <c r="H9" s="16"/>
    </row>
    <row r="10" spans="1:8" s="4" customFormat="1" ht="16.5">
      <c r="A10" s="17" t="s">
        <v>11</v>
      </c>
      <c r="B10" s="17"/>
      <c r="C10" s="17"/>
      <c r="D10" s="17"/>
      <c r="E10" s="17"/>
      <c r="F10" s="17"/>
      <c r="G10" s="17"/>
      <c r="H10" s="17"/>
    </row>
    <row r="11" spans="1:8" s="4" customFormat="1" ht="18">
      <c r="A11" s="18" t="s">
        <v>12</v>
      </c>
      <c r="B11" s="18"/>
      <c r="C11" s="18"/>
      <c r="D11" s="18"/>
      <c r="E11" s="18"/>
      <c r="F11" s="18"/>
      <c r="G11" s="18"/>
      <c r="H11" s="18"/>
    </row>
    <row r="12" spans="1:8" s="4" customFormat="1" ht="18" customHeight="1">
      <c r="A12" s="19" t="s">
        <v>13</v>
      </c>
      <c r="B12" s="20" t="s">
        <v>14</v>
      </c>
      <c r="C12" s="20">
        <v>2020</v>
      </c>
      <c r="D12" s="20" t="s">
        <v>15</v>
      </c>
      <c r="E12" s="21" t="s">
        <v>16</v>
      </c>
      <c r="F12" s="22">
        <f>F16+F15+F14+F13</f>
        <v>0</v>
      </c>
      <c r="G12" s="22">
        <f>G16+G15+G14+G13</f>
        <v>0</v>
      </c>
      <c r="H12" s="20" t="s">
        <v>17</v>
      </c>
    </row>
    <row r="13" spans="1:8" s="4" customFormat="1" ht="18" customHeight="1">
      <c r="A13" s="19"/>
      <c r="B13" s="20"/>
      <c r="C13" s="20"/>
      <c r="D13" s="20"/>
      <c r="E13" s="21" t="s">
        <v>18</v>
      </c>
      <c r="F13" s="22">
        <v>0</v>
      </c>
      <c r="G13" s="22">
        <v>0</v>
      </c>
      <c r="H13" s="20"/>
    </row>
    <row r="14" spans="1:8" s="4" customFormat="1" ht="18" customHeight="1">
      <c r="A14" s="19"/>
      <c r="B14" s="20"/>
      <c r="C14" s="20"/>
      <c r="D14" s="20"/>
      <c r="E14" s="21" t="s">
        <v>19</v>
      </c>
      <c r="F14" s="22">
        <v>0</v>
      </c>
      <c r="G14" s="22">
        <v>0</v>
      </c>
      <c r="H14" s="20"/>
    </row>
    <row r="15" spans="1:8" s="4" customFormat="1" ht="15" customHeight="1">
      <c r="A15" s="19"/>
      <c r="B15" s="20"/>
      <c r="C15" s="20"/>
      <c r="D15" s="20"/>
      <c r="E15" s="21" t="s">
        <v>20</v>
      </c>
      <c r="F15" s="22">
        <v>0</v>
      </c>
      <c r="G15" s="22">
        <v>0</v>
      </c>
      <c r="H15" s="20"/>
    </row>
    <row r="16" spans="1:8" s="4" customFormat="1" ht="18" customHeight="1">
      <c r="A16" s="19"/>
      <c r="B16" s="20"/>
      <c r="C16" s="20"/>
      <c r="D16" s="20"/>
      <c r="E16" s="21" t="s">
        <v>21</v>
      </c>
      <c r="F16" s="22">
        <v>0</v>
      </c>
      <c r="G16" s="22">
        <v>0</v>
      </c>
      <c r="H16" s="20"/>
    </row>
    <row r="17" spans="1:8" s="4" customFormat="1" ht="16.5" customHeight="1">
      <c r="A17" s="19" t="s">
        <v>22</v>
      </c>
      <c r="B17" s="20" t="s">
        <v>23</v>
      </c>
      <c r="C17" s="20">
        <v>2019</v>
      </c>
      <c r="D17" s="20" t="s">
        <v>15</v>
      </c>
      <c r="E17" s="21" t="s">
        <v>16</v>
      </c>
      <c r="F17" s="22">
        <f>F21+F20+F19+F18</f>
        <v>0</v>
      </c>
      <c r="G17" s="22">
        <f>G21+G20+G19+G18</f>
        <v>0</v>
      </c>
      <c r="H17" s="20" t="s">
        <v>24</v>
      </c>
    </row>
    <row r="18" spans="1:8" s="4" customFormat="1" ht="14.25">
      <c r="A18" s="19"/>
      <c r="B18" s="20"/>
      <c r="C18" s="20"/>
      <c r="D18" s="20"/>
      <c r="E18" s="21" t="s">
        <v>18</v>
      </c>
      <c r="F18" s="22">
        <v>0</v>
      </c>
      <c r="G18" s="22">
        <v>0</v>
      </c>
      <c r="H18" s="20"/>
    </row>
    <row r="19" spans="1:8" s="4" customFormat="1" ht="18.75" customHeight="1">
      <c r="A19" s="19"/>
      <c r="B19" s="20"/>
      <c r="C19" s="20"/>
      <c r="D19" s="20"/>
      <c r="E19" s="21" t="s">
        <v>19</v>
      </c>
      <c r="F19" s="22">
        <v>0</v>
      </c>
      <c r="G19" s="22">
        <v>0</v>
      </c>
      <c r="H19" s="20"/>
    </row>
    <row r="20" spans="1:8" s="4" customFormat="1" ht="18.75" customHeight="1">
      <c r="A20" s="19"/>
      <c r="B20" s="20"/>
      <c r="C20" s="20"/>
      <c r="D20" s="20"/>
      <c r="E20" s="21" t="s">
        <v>20</v>
      </c>
      <c r="F20" s="22">
        <v>0</v>
      </c>
      <c r="G20" s="22">
        <v>0</v>
      </c>
      <c r="H20" s="20"/>
    </row>
    <row r="21" spans="1:8" s="4" customFormat="1" ht="18.75" customHeight="1">
      <c r="A21" s="19"/>
      <c r="B21" s="20"/>
      <c r="C21" s="20"/>
      <c r="D21" s="20"/>
      <c r="E21" s="21" t="s">
        <v>21</v>
      </c>
      <c r="F21" s="22">
        <v>0</v>
      </c>
      <c r="G21" s="22">
        <v>0</v>
      </c>
      <c r="H21" s="20"/>
    </row>
    <row r="22" spans="1:8" s="4" customFormat="1" ht="16.5" customHeight="1">
      <c r="A22" s="18" t="s">
        <v>25</v>
      </c>
      <c r="B22" s="18"/>
      <c r="C22" s="18"/>
      <c r="D22" s="18"/>
      <c r="E22" s="18"/>
      <c r="F22" s="18"/>
      <c r="G22" s="18"/>
      <c r="H22" s="18"/>
    </row>
    <row r="23" spans="1:8" s="4" customFormat="1" ht="16.5" customHeight="1">
      <c r="A23" s="19" t="s">
        <v>26</v>
      </c>
      <c r="B23" s="20" t="s">
        <v>27</v>
      </c>
      <c r="C23" s="20">
        <v>2019</v>
      </c>
      <c r="D23" s="20" t="s">
        <v>15</v>
      </c>
      <c r="E23" s="21" t="s">
        <v>16</v>
      </c>
      <c r="F23" s="22">
        <f>F27+F26+F25+F24</f>
        <v>0</v>
      </c>
      <c r="G23" s="22">
        <f>G27+G26+G25+G24</f>
        <v>0</v>
      </c>
      <c r="H23" s="23" t="s">
        <v>28</v>
      </c>
    </row>
    <row r="24" spans="1:8" s="4" customFormat="1" ht="16.5" customHeight="1">
      <c r="A24" s="19"/>
      <c r="B24" s="20"/>
      <c r="C24" s="20"/>
      <c r="D24" s="20"/>
      <c r="E24" s="21" t="s">
        <v>18</v>
      </c>
      <c r="F24" s="22">
        <v>0</v>
      </c>
      <c r="G24" s="22">
        <v>0</v>
      </c>
      <c r="H24" s="23"/>
    </row>
    <row r="25" spans="1:8" s="4" customFormat="1" ht="16.5" customHeight="1">
      <c r="A25" s="19"/>
      <c r="B25" s="20"/>
      <c r="C25" s="20"/>
      <c r="D25" s="20"/>
      <c r="E25" s="21" t="s">
        <v>19</v>
      </c>
      <c r="F25" s="22">
        <v>0</v>
      </c>
      <c r="G25" s="22">
        <v>0</v>
      </c>
      <c r="H25" s="23"/>
    </row>
    <row r="26" spans="1:8" s="4" customFormat="1" ht="16.5" customHeight="1">
      <c r="A26" s="19"/>
      <c r="B26" s="20"/>
      <c r="C26" s="20"/>
      <c r="D26" s="20"/>
      <c r="E26" s="21" t="s">
        <v>20</v>
      </c>
      <c r="F26" s="22">
        <v>0</v>
      </c>
      <c r="G26" s="22">
        <v>0</v>
      </c>
      <c r="H26" s="23"/>
    </row>
    <row r="27" spans="1:8" s="4" customFormat="1" ht="16.5" customHeight="1">
      <c r="A27" s="19"/>
      <c r="B27" s="20"/>
      <c r="C27" s="20"/>
      <c r="D27" s="20"/>
      <c r="E27" s="21" t="s">
        <v>21</v>
      </c>
      <c r="F27" s="22">
        <v>0</v>
      </c>
      <c r="G27" s="22">
        <v>0</v>
      </c>
      <c r="H27" s="23"/>
    </row>
    <row r="28" spans="1:8" s="4" customFormat="1" ht="18">
      <c r="A28" s="18" t="s">
        <v>29</v>
      </c>
      <c r="B28" s="18"/>
      <c r="C28" s="18"/>
      <c r="D28" s="18"/>
      <c r="E28" s="18"/>
      <c r="F28" s="18"/>
      <c r="G28" s="18"/>
      <c r="H28" s="18"/>
    </row>
    <row r="29" spans="1:8" s="4" customFormat="1" ht="16.5" customHeight="1">
      <c r="A29" s="24" t="s">
        <v>30</v>
      </c>
      <c r="B29" s="24"/>
      <c r="C29" s="24"/>
      <c r="D29" s="24"/>
      <c r="E29" s="24"/>
      <c r="F29" s="24"/>
      <c r="G29" s="24"/>
      <c r="H29" s="24"/>
    </row>
    <row r="30" spans="1:8" s="4" customFormat="1" ht="18.75" customHeight="1">
      <c r="A30" s="25" t="s">
        <v>31</v>
      </c>
      <c r="B30" s="25"/>
      <c r="C30" s="25"/>
      <c r="D30" s="25"/>
      <c r="E30" s="25"/>
      <c r="F30" s="25"/>
      <c r="G30" s="25"/>
      <c r="H30" s="25"/>
    </row>
    <row r="31" spans="1:8" s="4" customFormat="1" ht="16.5" customHeight="1">
      <c r="A31" s="26" t="s">
        <v>32</v>
      </c>
      <c r="B31" s="27" t="s">
        <v>33</v>
      </c>
      <c r="C31" s="27">
        <v>2019</v>
      </c>
      <c r="D31" s="27" t="s">
        <v>34</v>
      </c>
      <c r="E31" s="28" t="s">
        <v>16</v>
      </c>
      <c r="F31" s="29">
        <f>F35+F34+F33+F32</f>
        <v>0</v>
      </c>
      <c r="G31" s="29">
        <f>G35+G34+G33+G32</f>
        <v>0</v>
      </c>
      <c r="H31" s="27" t="s">
        <v>35</v>
      </c>
    </row>
    <row r="32" spans="1:8" s="4" customFormat="1" ht="16.5" customHeight="1">
      <c r="A32" s="26"/>
      <c r="B32" s="27"/>
      <c r="C32" s="27"/>
      <c r="D32" s="27"/>
      <c r="E32" s="28" t="s">
        <v>18</v>
      </c>
      <c r="F32" s="22">
        <v>0</v>
      </c>
      <c r="G32" s="22">
        <v>0</v>
      </c>
      <c r="H32" s="27"/>
    </row>
    <row r="33" spans="1:8" s="4" customFormat="1" ht="16.5" customHeight="1">
      <c r="A33" s="26"/>
      <c r="B33" s="27"/>
      <c r="C33" s="27"/>
      <c r="D33" s="27"/>
      <c r="E33" s="28" t="s">
        <v>19</v>
      </c>
      <c r="F33" s="22">
        <v>0</v>
      </c>
      <c r="G33" s="22">
        <v>0</v>
      </c>
      <c r="H33" s="27"/>
    </row>
    <row r="34" spans="1:8" s="4" customFormat="1" ht="14.25">
      <c r="A34" s="26"/>
      <c r="B34" s="27"/>
      <c r="C34" s="27"/>
      <c r="D34" s="27"/>
      <c r="E34" s="28" t="s">
        <v>20</v>
      </c>
      <c r="F34" s="22">
        <v>0</v>
      </c>
      <c r="G34" s="22">
        <v>0</v>
      </c>
      <c r="H34" s="27"/>
    </row>
    <row r="35" spans="1:8" s="4" customFormat="1" ht="14.25">
      <c r="A35" s="26"/>
      <c r="B35" s="27"/>
      <c r="C35" s="27"/>
      <c r="D35" s="27"/>
      <c r="E35" s="28" t="s">
        <v>21</v>
      </c>
      <c r="F35" s="22">
        <v>0</v>
      </c>
      <c r="G35" s="22">
        <v>0</v>
      </c>
      <c r="H35" s="27"/>
    </row>
    <row r="36" spans="1:8" s="4" customFormat="1" ht="21.75" customHeight="1">
      <c r="A36" s="26" t="s">
        <v>36</v>
      </c>
      <c r="B36" s="27" t="s">
        <v>37</v>
      </c>
      <c r="C36" s="27">
        <v>2019</v>
      </c>
      <c r="D36" s="27" t="s">
        <v>38</v>
      </c>
      <c r="E36" s="28" t="s">
        <v>16</v>
      </c>
      <c r="F36" s="30">
        <f>F40+F39+F38+F37</f>
        <v>0</v>
      </c>
      <c r="G36" s="30">
        <v>42.3</v>
      </c>
      <c r="H36" s="27" t="s">
        <v>39</v>
      </c>
    </row>
    <row r="37" spans="1:8" s="4" customFormat="1" ht="16.5" customHeight="1">
      <c r="A37" s="26"/>
      <c r="B37" s="27"/>
      <c r="C37" s="27"/>
      <c r="D37" s="27"/>
      <c r="E37" s="28" t="s">
        <v>18</v>
      </c>
      <c r="F37" s="22">
        <v>0</v>
      </c>
      <c r="G37" s="29">
        <v>0</v>
      </c>
      <c r="H37" s="27"/>
    </row>
    <row r="38" spans="1:8" s="4" customFormat="1" ht="16.5" customHeight="1">
      <c r="A38" s="26"/>
      <c r="B38" s="27"/>
      <c r="C38" s="27"/>
      <c r="D38" s="27"/>
      <c r="E38" s="28" t="s">
        <v>19</v>
      </c>
      <c r="F38" s="22">
        <v>0</v>
      </c>
      <c r="G38" s="29">
        <v>0</v>
      </c>
      <c r="H38" s="27"/>
    </row>
    <row r="39" spans="1:8" s="4" customFormat="1" ht="14.25">
      <c r="A39" s="26"/>
      <c r="B39" s="27"/>
      <c r="C39" s="27"/>
      <c r="D39" s="27"/>
      <c r="E39" s="28" t="s">
        <v>20</v>
      </c>
      <c r="F39" s="22">
        <v>0</v>
      </c>
      <c r="G39" s="29">
        <v>0</v>
      </c>
      <c r="H39" s="27"/>
    </row>
    <row r="40" spans="1:8" s="4" customFormat="1" ht="14.25">
      <c r="A40" s="26"/>
      <c r="B40" s="27"/>
      <c r="C40" s="27"/>
      <c r="D40" s="27"/>
      <c r="E40" s="28" t="s">
        <v>21</v>
      </c>
      <c r="F40" s="22">
        <v>0</v>
      </c>
      <c r="G40" s="29">
        <v>42.3</v>
      </c>
      <c r="H40" s="27"/>
    </row>
    <row r="41" spans="1:8" s="4" customFormat="1" ht="18" customHeight="1">
      <c r="A41" s="26" t="s">
        <v>40</v>
      </c>
      <c r="B41" s="27" t="s">
        <v>41</v>
      </c>
      <c r="C41" s="27">
        <v>2019</v>
      </c>
      <c r="D41" s="27" t="s">
        <v>42</v>
      </c>
      <c r="E41" s="28" t="s">
        <v>16</v>
      </c>
      <c r="F41" s="29">
        <f>F45+F44+F43+F42</f>
        <v>0</v>
      </c>
      <c r="G41" s="29">
        <f>G45+G44+G43+G42</f>
        <v>0</v>
      </c>
      <c r="H41" s="27"/>
    </row>
    <row r="42" spans="1:8" s="4" customFormat="1" ht="15.75" customHeight="1">
      <c r="A42" s="26"/>
      <c r="B42" s="27"/>
      <c r="C42" s="27"/>
      <c r="D42" s="27"/>
      <c r="E42" s="28" t="s">
        <v>18</v>
      </c>
      <c r="F42" s="29">
        <v>0</v>
      </c>
      <c r="G42" s="29">
        <v>0</v>
      </c>
      <c r="H42" s="27"/>
    </row>
    <row r="43" spans="1:8" s="4" customFormat="1" ht="14.25">
      <c r="A43" s="26"/>
      <c r="B43" s="27"/>
      <c r="C43" s="27"/>
      <c r="D43" s="27"/>
      <c r="E43" s="28" t="s">
        <v>19</v>
      </c>
      <c r="F43" s="29">
        <v>0</v>
      </c>
      <c r="G43" s="29">
        <v>0</v>
      </c>
      <c r="H43" s="27"/>
    </row>
    <row r="44" spans="1:8" s="4" customFormat="1" ht="15.75" customHeight="1">
      <c r="A44" s="26"/>
      <c r="B44" s="27"/>
      <c r="C44" s="27"/>
      <c r="D44" s="27"/>
      <c r="E44" s="28" t="s">
        <v>20</v>
      </c>
      <c r="F44" s="29">
        <v>0</v>
      </c>
      <c r="G44" s="29">
        <v>0</v>
      </c>
      <c r="H44" s="27"/>
    </row>
    <row r="45" spans="1:8" s="4" customFormat="1" ht="18" customHeight="1">
      <c r="A45" s="26"/>
      <c r="B45" s="27"/>
      <c r="C45" s="27"/>
      <c r="D45" s="27"/>
      <c r="E45" s="28" t="s">
        <v>21</v>
      </c>
      <c r="F45" s="29">
        <v>0</v>
      </c>
      <c r="G45" s="29">
        <v>0</v>
      </c>
      <c r="H45" s="27"/>
    </row>
    <row r="46" spans="1:8" s="4" customFormat="1" ht="16.5" customHeight="1">
      <c r="A46" s="26" t="s">
        <v>43</v>
      </c>
      <c r="B46" s="27" t="s">
        <v>44</v>
      </c>
      <c r="C46" s="27">
        <v>2019</v>
      </c>
      <c r="D46" s="27" t="s">
        <v>38</v>
      </c>
      <c r="E46" s="28" t="s">
        <v>16</v>
      </c>
      <c r="F46" s="29">
        <v>50</v>
      </c>
      <c r="G46" s="29">
        <v>45.2</v>
      </c>
      <c r="H46" s="27" t="s">
        <v>45</v>
      </c>
    </row>
    <row r="47" spans="1:8" s="4" customFormat="1" ht="16.5" customHeight="1">
      <c r="A47" s="26"/>
      <c r="B47" s="27"/>
      <c r="C47" s="27"/>
      <c r="D47" s="27"/>
      <c r="E47" s="28" t="s">
        <v>18</v>
      </c>
      <c r="F47" s="29">
        <v>0</v>
      </c>
      <c r="G47" s="29">
        <v>0</v>
      </c>
      <c r="H47" s="27"/>
    </row>
    <row r="48" spans="1:8" s="4" customFormat="1" ht="16.5" customHeight="1">
      <c r="A48" s="26"/>
      <c r="B48" s="27"/>
      <c r="C48" s="27"/>
      <c r="D48" s="27"/>
      <c r="E48" s="28" t="s">
        <v>19</v>
      </c>
      <c r="F48" s="29">
        <v>0</v>
      </c>
      <c r="G48" s="29">
        <v>0</v>
      </c>
      <c r="H48" s="27"/>
    </row>
    <row r="49" spans="1:8" s="4" customFormat="1" ht="14.25">
      <c r="A49" s="26"/>
      <c r="B49" s="27"/>
      <c r="C49" s="27"/>
      <c r="D49" s="27"/>
      <c r="E49" s="28" t="s">
        <v>20</v>
      </c>
      <c r="F49" s="29">
        <v>0</v>
      </c>
      <c r="G49" s="29">
        <v>0</v>
      </c>
      <c r="H49" s="27"/>
    </row>
    <row r="50" spans="1:8" s="4" customFormat="1" ht="14.25">
      <c r="A50" s="26"/>
      <c r="B50" s="27"/>
      <c r="C50" s="27"/>
      <c r="D50" s="27"/>
      <c r="E50" s="28" t="s">
        <v>21</v>
      </c>
      <c r="F50" s="29">
        <v>0</v>
      </c>
      <c r="G50" s="29">
        <v>45.2</v>
      </c>
      <c r="H50" s="27"/>
    </row>
    <row r="51" spans="1:8" s="4" customFormat="1" ht="16.5" customHeight="1">
      <c r="A51" s="26" t="s">
        <v>46</v>
      </c>
      <c r="B51" s="27" t="s">
        <v>47</v>
      </c>
      <c r="C51" s="27">
        <v>2019</v>
      </c>
      <c r="D51" s="27" t="s">
        <v>38</v>
      </c>
      <c r="E51" s="28" t="s">
        <v>16</v>
      </c>
      <c r="F51" s="29">
        <f>F55+F54+F53+F52</f>
        <v>0</v>
      </c>
      <c r="G51" s="29">
        <v>58</v>
      </c>
      <c r="H51" s="27" t="s">
        <v>48</v>
      </c>
    </row>
    <row r="52" spans="1:8" s="4" customFormat="1" ht="16.5" customHeight="1">
      <c r="A52" s="26"/>
      <c r="B52" s="27"/>
      <c r="C52" s="27"/>
      <c r="D52" s="27"/>
      <c r="E52" s="28" t="s">
        <v>18</v>
      </c>
      <c r="F52" s="29">
        <v>0</v>
      </c>
      <c r="G52" s="29">
        <v>0</v>
      </c>
      <c r="H52" s="27"/>
    </row>
    <row r="53" spans="1:8" s="4" customFormat="1" ht="16.5" customHeight="1">
      <c r="A53" s="26"/>
      <c r="B53" s="27"/>
      <c r="C53" s="27"/>
      <c r="D53" s="27"/>
      <c r="E53" s="28" t="s">
        <v>19</v>
      </c>
      <c r="F53" s="29">
        <v>0</v>
      </c>
      <c r="G53" s="29">
        <v>0</v>
      </c>
      <c r="H53" s="27"/>
    </row>
    <row r="54" spans="1:8" s="4" customFormat="1" ht="14.25">
      <c r="A54" s="26"/>
      <c r="B54" s="27"/>
      <c r="C54" s="27"/>
      <c r="D54" s="27"/>
      <c r="E54" s="28" t="s">
        <v>20</v>
      </c>
      <c r="F54" s="29">
        <v>0</v>
      </c>
      <c r="G54" s="29">
        <v>58</v>
      </c>
      <c r="H54" s="27"/>
    </row>
    <row r="55" spans="1:8" s="4" customFormat="1" ht="14.25">
      <c r="A55" s="26"/>
      <c r="B55" s="27"/>
      <c r="C55" s="27"/>
      <c r="D55" s="27"/>
      <c r="E55" s="28" t="s">
        <v>21</v>
      </c>
      <c r="F55" s="29">
        <v>0</v>
      </c>
      <c r="G55" s="29">
        <v>0</v>
      </c>
      <c r="H55" s="27"/>
    </row>
    <row r="56" spans="1:8" s="4" customFormat="1" ht="19.5" customHeight="1">
      <c r="A56" s="31" t="s">
        <v>49</v>
      </c>
      <c r="B56" s="32" t="s">
        <v>50</v>
      </c>
      <c r="C56" s="32">
        <v>2019</v>
      </c>
      <c r="D56" s="32" t="s">
        <v>51</v>
      </c>
      <c r="E56" s="33" t="s">
        <v>16</v>
      </c>
      <c r="F56" s="34">
        <f>F60+F59+F58+F57</f>
        <v>400</v>
      </c>
      <c r="G56" s="34">
        <v>127.8</v>
      </c>
      <c r="H56" s="32" t="s">
        <v>52</v>
      </c>
    </row>
    <row r="57" spans="1:8" s="4" customFormat="1" ht="19.5" customHeight="1">
      <c r="A57" s="31"/>
      <c r="B57" s="32"/>
      <c r="C57" s="32"/>
      <c r="D57" s="32"/>
      <c r="E57" s="33" t="s">
        <v>18</v>
      </c>
      <c r="F57" s="34">
        <v>0</v>
      </c>
      <c r="G57" s="34">
        <v>0</v>
      </c>
      <c r="H57" s="32"/>
    </row>
    <row r="58" spans="1:8" s="4" customFormat="1" ht="19.5" customHeight="1">
      <c r="A58" s="31"/>
      <c r="B58" s="32"/>
      <c r="C58" s="32"/>
      <c r="D58" s="32"/>
      <c r="E58" s="33" t="s">
        <v>19</v>
      </c>
      <c r="F58" s="34">
        <v>0</v>
      </c>
      <c r="G58" s="34">
        <v>0</v>
      </c>
      <c r="H58" s="32"/>
    </row>
    <row r="59" spans="1:8" s="4" customFormat="1" ht="14.25">
      <c r="A59" s="31"/>
      <c r="B59" s="32"/>
      <c r="C59" s="32"/>
      <c r="D59" s="32"/>
      <c r="E59" s="33" t="s">
        <v>20</v>
      </c>
      <c r="F59" s="34">
        <v>0</v>
      </c>
      <c r="G59" s="34">
        <v>0</v>
      </c>
      <c r="H59" s="32"/>
    </row>
    <row r="60" spans="1:8" s="4" customFormat="1" ht="14.25">
      <c r="A60" s="31"/>
      <c r="B60" s="32"/>
      <c r="C60" s="32"/>
      <c r="D60" s="32"/>
      <c r="E60" s="33" t="s">
        <v>21</v>
      </c>
      <c r="F60" s="34">
        <v>400</v>
      </c>
      <c r="G60" s="34">
        <v>127.8</v>
      </c>
      <c r="H60" s="32"/>
    </row>
    <row r="61" spans="1:8" s="4" customFormat="1" ht="14.25" customHeight="1">
      <c r="A61" s="35" t="s">
        <v>53</v>
      </c>
      <c r="B61" s="32" t="s">
        <v>54</v>
      </c>
      <c r="C61" s="32">
        <v>2019</v>
      </c>
      <c r="D61" s="32" t="s">
        <v>55</v>
      </c>
      <c r="E61" s="33" t="s">
        <v>16</v>
      </c>
      <c r="F61" s="34">
        <f>F65+F64+F63+F62</f>
        <v>0</v>
      </c>
      <c r="G61" s="34">
        <f>G65+G64+G63+G62</f>
        <v>0</v>
      </c>
      <c r="H61" s="32" t="s">
        <v>56</v>
      </c>
    </row>
    <row r="62" spans="1:8" s="4" customFormat="1" ht="14.25">
      <c r="A62" s="35"/>
      <c r="B62" s="32"/>
      <c r="C62" s="32"/>
      <c r="D62" s="32"/>
      <c r="E62" s="33" t="s">
        <v>18</v>
      </c>
      <c r="F62" s="34">
        <v>0</v>
      </c>
      <c r="G62" s="34">
        <v>0</v>
      </c>
      <c r="H62" s="32"/>
    </row>
    <row r="63" spans="1:8" s="4" customFormat="1" ht="14.25">
      <c r="A63" s="35"/>
      <c r="B63" s="32"/>
      <c r="C63" s="32"/>
      <c r="D63" s="32"/>
      <c r="E63" s="33" t="s">
        <v>19</v>
      </c>
      <c r="F63" s="34">
        <v>0</v>
      </c>
      <c r="G63" s="34">
        <v>0</v>
      </c>
      <c r="H63" s="32"/>
    </row>
    <row r="64" spans="1:8" s="4" customFormat="1" ht="14.25">
      <c r="A64" s="35"/>
      <c r="B64" s="32"/>
      <c r="C64" s="32"/>
      <c r="D64" s="32"/>
      <c r="E64" s="33" t="s">
        <v>20</v>
      </c>
      <c r="F64" s="34">
        <v>0</v>
      </c>
      <c r="G64" s="34">
        <v>0</v>
      </c>
      <c r="H64" s="32"/>
    </row>
    <row r="65" spans="1:8" s="4" customFormat="1" ht="14.25">
      <c r="A65" s="35"/>
      <c r="B65" s="32"/>
      <c r="C65" s="32"/>
      <c r="D65" s="32"/>
      <c r="E65" s="33" t="s">
        <v>21</v>
      </c>
      <c r="F65" s="34">
        <v>0</v>
      </c>
      <c r="G65" s="34">
        <v>0</v>
      </c>
      <c r="H65" s="32"/>
    </row>
    <row r="66" spans="1:8" s="4" customFormat="1" ht="24" customHeight="1">
      <c r="A66" s="35" t="s">
        <v>57</v>
      </c>
      <c r="B66" s="32" t="s">
        <v>58</v>
      </c>
      <c r="C66" s="32">
        <v>2019</v>
      </c>
      <c r="D66" s="36" t="s">
        <v>59</v>
      </c>
      <c r="E66" s="33" t="s">
        <v>16</v>
      </c>
      <c r="F66" s="34">
        <f>F70+F69+F68+F67</f>
        <v>0</v>
      </c>
      <c r="G66" s="34">
        <f>G70+G69+G68+G67</f>
        <v>0</v>
      </c>
      <c r="H66" s="37" t="s">
        <v>60</v>
      </c>
    </row>
    <row r="67" spans="1:8" s="4" customFormat="1" ht="14.25">
      <c r="A67" s="35"/>
      <c r="B67" s="32"/>
      <c r="C67" s="32"/>
      <c r="D67" s="36"/>
      <c r="E67" s="33" t="s">
        <v>18</v>
      </c>
      <c r="F67" s="34">
        <v>0</v>
      </c>
      <c r="G67" s="34">
        <v>0</v>
      </c>
      <c r="H67" s="37"/>
    </row>
    <row r="68" spans="1:8" s="4" customFormat="1" ht="25.5" customHeight="1">
      <c r="A68" s="35"/>
      <c r="B68" s="32"/>
      <c r="C68" s="32"/>
      <c r="D68" s="36"/>
      <c r="E68" s="33" t="s">
        <v>19</v>
      </c>
      <c r="F68" s="34">
        <v>0</v>
      </c>
      <c r="G68" s="34">
        <v>0</v>
      </c>
      <c r="H68" s="37"/>
    </row>
    <row r="69" spans="1:8" s="4" customFormat="1" ht="23.25" customHeight="1">
      <c r="A69" s="35"/>
      <c r="B69" s="32"/>
      <c r="C69" s="32"/>
      <c r="D69" s="36"/>
      <c r="E69" s="33" t="s">
        <v>20</v>
      </c>
      <c r="F69" s="34">
        <v>0</v>
      </c>
      <c r="G69" s="34">
        <v>0</v>
      </c>
      <c r="H69" s="37"/>
    </row>
    <row r="70" spans="1:8" s="4" customFormat="1" ht="19.5" customHeight="1">
      <c r="A70" s="35"/>
      <c r="B70" s="32"/>
      <c r="C70" s="32"/>
      <c r="D70" s="36"/>
      <c r="E70" s="33" t="s">
        <v>21</v>
      </c>
      <c r="F70" s="34">
        <v>0</v>
      </c>
      <c r="G70" s="34">
        <v>0</v>
      </c>
      <c r="H70" s="37"/>
    </row>
    <row r="71" spans="1:8" s="4" customFormat="1" ht="19.5" customHeight="1">
      <c r="A71" s="35" t="s">
        <v>61</v>
      </c>
      <c r="B71" s="32" t="s">
        <v>62</v>
      </c>
      <c r="C71" s="32">
        <v>2019</v>
      </c>
      <c r="D71" s="32" t="s">
        <v>63</v>
      </c>
      <c r="E71" s="33" t="s">
        <v>16</v>
      </c>
      <c r="F71" s="34">
        <f>F75+F74+F73+F72</f>
        <v>150</v>
      </c>
      <c r="G71" s="34">
        <v>185.5</v>
      </c>
      <c r="H71" s="32" t="s">
        <v>64</v>
      </c>
    </row>
    <row r="72" spans="1:8" s="4" customFormat="1" ht="19.5" customHeight="1">
      <c r="A72" s="35"/>
      <c r="B72" s="32"/>
      <c r="C72" s="32"/>
      <c r="D72" s="32"/>
      <c r="E72" s="33" t="s">
        <v>18</v>
      </c>
      <c r="F72" s="34">
        <v>0</v>
      </c>
      <c r="G72" s="34">
        <v>0</v>
      </c>
      <c r="H72" s="32"/>
    </row>
    <row r="73" spans="1:8" s="4" customFormat="1" ht="19.5" customHeight="1">
      <c r="A73" s="35"/>
      <c r="B73" s="32"/>
      <c r="C73" s="32"/>
      <c r="D73" s="32"/>
      <c r="E73" s="33" t="s">
        <v>19</v>
      </c>
      <c r="F73" s="34">
        <v>0</v>
      </c>
      <c r="G73" s="34">
        <v>0</v>
      </c>
      <c r="H73" s="32"/>
    </row>
    <row r="74" spans="1:8" s="4" customFormat="1" ht="19.5" customHeight="1">
      <c r="A74" s="35"/>
      <c r="B74" s="32"/>
      <c r="C74" s="32"/>
      <c r="D74" s="32"/>
      <c r="E74" s="33" t="s">
        <v>20</v>
      </c>
      <c r="F74" s="34">
        <v>0</v>
      </c>
      <c r="G74" s="34">
        <v>0</v>
      </c>
      <c r="H74" s="32"/>
    </row>
    <row r="75" spans="1:8" s="4" customFormat="1" ht="19.5" customHeight="1">
      <c r="A75" s="35"/>
      <c r="B75" s="32"/>
      <c r="C75" s="32"/>
      <c r="D75" s="32"/>
      <c r="E75" s="33" t="s">
        <v>21</v>
      </c>
      <c r="F75" s="34">
        <v>150</v>
      </c>
      <c r="G75" s="34">
        <v>185.5</v>
      </c>
      <c r="H75" s="32"/>
    </row>
    <row r="76" spans="1:8" s="4" customFormat="1" ht="23.25" customHeight="1">
      <c r="A76" s="35" t="s">
        <v>65</v>
      </c>
      <c r="B76" s="36" t="s">
        <v>66</v>
      </c>
      <c r="C76" s="32">
        <v>2019</v>
      </c>
      <c r="D76" s="32" t="s">
        <v>67</v>
      </c>
      <c r="E76" s="33" t="s">
        <v>16</v>
      </c>
      <c r="F76" s="34">
        <f>F80+F79+F78+F77</f>
        <v>150</v>
      </c>
      <c r="G76" s="34">
        <v>32.6</v>
      </c>
      <c r="H76" s="32" t="s">
        <v>68</v>
      </c>
    </row>
    <row r="77" spans="1:8" s="4" customFormat="1" ht="25.5" customHeight="1">
      <c r="A77" s="35"/>
      <c r="B77" s="36"/>
      <c r="C77" s="32"/>
      <c r="D77" s="32"/>
      <c r="E77" s="33" t="s">
        <v>18</v>
      </c>
      <c r="F77" s="34">
        <v>0</v>
      </c>
      <c r="G77" s="34">
        <v>0</v>
      </c>
      <c r="H77" s="32"/>
    </row>
    <row r="78" spans="1:8" s="4" customFormat="1" ht="26.25" customHeight="1">
      <c r="A78" s="35"/>
      <c r="B78" s="36"/>
      <c r="C78" s="32"/>
      <c r="D78" s="32"/>
      <c r="E78" s="33" t="s">
        <v>19</v>
      </c>
      <c r="F78" s="34">
        <v>0</v>
      </c>
      <c r="G78" s="34">
        <v>0</v>
      </c>
      <c r="H78" s="32"/>
    </row>
    <row r="79" spans="1:8" s="4" customFormat="1" ht="22.5" customHeight="1">
      <c r="A79" s="35"/>
      <c r="B79" s="36"/>
      <c r="C79" s="32"/>
      <c r="D79" s="32"/>
      <c r="E79" s="33" t="s">
        <v>20</v>
      </c>
      <c r="F79" s="34">
        <v>0</v>
      </c>
      <c r="G79" s="34">
        <v>0</v>
      </c>
      <c r="H79" s="32"/>
    </row>
    <row r="80" spans="1:8" s="4" customFormat="1" ht="25.5" customHeight="1">
      <c r="A80" s="35"/>
      <c r="B80" s="36"/>
      <c r="C80" s="32"/>
      <c r="D80" s="32"/>
      <c r="E80" s="33" t="s">
        <v>21</v>
      </c>
      <c r="F80" s="34">
        <v>150</v>
      </c>
      <c r="G80" s="34">
        <v>32.6</v>
      </c>
      <c r="H80" s="32"/>
    </row>
    <row r="81" spans="1:8" s="4" customFormat="1" ht="19.5" customHeight="1">
      <c r="A81" s="35" t="s">
        <v>69</v>
      </c>
      <c r="B81" s="32" t="s">
        <v>70</v>
      </c>
      <c r="C81" s="32">
        <v>2019</v>
      </c>
      <c r="D81" s="32" t="s">
        <v>63</v>
      </c>
      <c r="E81" s="33" t="s">
        <v>16</v>
      </c>
      <c r="F81" s="34">
        <f>F85+F84+F83+F82</f>
        <v>100</v>
      </c>
      <c r="G81" s="34">
        <v>58.1</v>
      </c>
      <c r="H81" s="32" t="s">
        <v>71</v>
      </c>
    </row>
    <row r="82" spans="1:8" s="4" customFormat="1" ht="19.5" customHeight="1">
      <c r="A82" s="35"/>
      <c r="B82" s="32"/>
      <c r="C82" s="32"/>
      <c r="D82" s="32"/>
      <c r="E82" s="33" t="s">
        <v>18</v>
      </c>
      <c r="F82" s="34">
        <v>0</v>
      </c>
      <c r="G82" s="34">
        <v>0</v>
      </c>
      <c r="H82" s="32"/>
    </row>
    <row r="83" spans="1:8" s="4" customFormat="1" ht="19.5" customHeight="1">
      <c r="A83" s="35"/>
      <c r="B83" s="32"/>
      <c r="C83" s="32"/>
      <c r="D83" s="32"/>
      <c r="E83" s="33" t="s">
        <v>19</v>
      </c>
      <c r="F83" s="34">
        <v>0</v>
      </c>
      <c r="G83" s="34">
        <v>0</v>
      </c>
      <c r="H83" s="32"/>
    </row>
    <row r="84" spans="1:8" s="4" customFormat="1" ht="19.5" customHeight="1">
      <c r="A84" s="35"/>
      <c r="B84" s="32"/>
      <c r="C84" s="32"/>
      <c r="D84" s="32"/>
      <c r="E84" s="33" t="s">
        <v>20</v>
      </c>
      <c r="F84" s="34">
        <v>0</v>
      </c>
      <c r="G84" s="34">
        <v>0</v>
      </c>
      <c r="H84" s="32"/>
    </row>
    <row r="85" spans="1:8" s="4" customFormat="1" ht="19.5" customHeight="1">
      <c r="A85" s="35"/>
      <c r="B85" s="32"/>
      <c r="C85" s="32"/>
      <c r="D85" s="32"/>
      <c r="E85" s="33" t="s">
        <v>21</v>
      </c>
      <c r="F85" s="34">
        <v>100</v>
      </c>
      <c r="G85" s="34">
        <v>58.1</v>
      </c>
      <c r="H85" s="32"/>
    </row>
    <row r="86" spans="1:8" s="4" customFormat="1" ht="16.5" customHeight="1">
      <c r="A86" s="25" t="s">
        <v>72</v>
      </c>
      <c r="B86" s="25"/>
      <c r="C86" s="25"/>
      <c r="D86" s="25"/>
      <c r="E86" s="25"/>
      <c r="F86" s="25"/>
      <c r="G86" s="25"/>
      <c r="H86" s="25"/>
    </row>
    <row r="87" spans="1:8" s="4" customFormat="1" ht="16.5" customHeight="1">
      <c r="A87" s="25" t="s">
        <v>73</v>
      </c>
      <c r="B87" s="25"/>
      <c r="C87" s="25"/>
      <c r="D87" s="25"/>
      <c r="E87" s="25"/>
      <c r="F87" s="25"/>
      <c r="G87" s="25"/>
      <c r="H87" s="25"/>
    </row>
    <row r="88" spans="1:10" s="4" customFormat="1" ht="16.5" customHeight="1">
      <c r="A88" s="26" t="s">
        <v>74</v>
      </c>
      <c r="B88" s="27" t="s">
        <v>75</v>
      </c>
      <c r="C88" s="27">
        <v>2019</v>
      </c>
      <c r="D88" s="27" t="s">
        <v>76</v>
      </c>
      <c r="E88" s="28" t="s">
        <v>16</v>
      </c>
      <c r="F88" s="29">
        <f>F92+F91+F90+F89</f>
        <v>30</v>
      </c>
      <c r="G88" s="29">
        <f>G92+G91+G90+G89</f>
        <v>409</v>
      </c>
      <c r="H88" s="27" t="s">
        <v>77</v>
      </c>
      <c r="J88" s="38"/>
    </row>
    <row r="89" spans="1:8" s="4" customFormat="1" ht="14.25">
      <c r="A89" s="26"/>
      <c r="B89" s="27"/>
      <c r="C89" s="27"/>
      <c r="D89" s="27"/>
      <c r="E89" s="28" t="s">
        <v>18</v>
      </c>
      <c r="F89" s="29">
        <v>0</v>
      </c>
      <c r="G89" s="29">
        <v>0</v>
      </c>
      <c r="H89" s="27"/>
    </row>
    <row r="90" spans="1:8" s="4" customFormat="1" ht="14.25">
      <c r="A90" s="26"/>
      <c r="B90" s="27"/>
      <c r="C90" s="27"/>
      <c r="D90" s="27"/>
      <c r="E90" s="28" t="s">
        <v>19</v>
      </c>
      <c r="F90" s="29">
        <v>0</v>
      </c>
      <c r="G90" s="29">
        <v>0</v>
      </c>
      <c r="H90" s="27"/>
    </row>
    <row r="91" spans="1:8" s="4" customFormat="1" ht="14.25">
      <c r="A91" s="26"/>
      <c r="B91" s="27"/>
      <c r="C91" s="27"/>
      <c r="D91" s="27"/>
      <c r="E91" s="28" t="s">
        <v>20</v>
      </c>
      <c r="F91" s="29">
        <v>30</v>
      </c>
      <c r="G91" s="29">
        <v>30</v>
      </c>
      <c r="H91" s="27"/>
    </row>
    <row r="92" spans="1:8" s="4" customFormat="1" ht="14.25">
      <c r="A92" s="26"/>
      <c r="B92" s="27"/>
      <c r="C92" s="27"/>
      <c r="D92" s="27"/>
      <c r="E92" s="28" t="s">
        <v>21</v>
      </c>
      <c r="F92" s="29">
        <v>0</v>
      </c>
      <c r="G92" s="29">
        <v>379</v>
      </c>
      <c r="H92" s="27"/>
    </row>
    <row r="93" spans="1:8" s="4" customFormat="1" ht="16.5" customHeight="1">
      <c r="A93" s="24" t="s">
        <v>78</v>
      </c>
      <c r="B93" s="24"/>
      <c r="C93" s="24"/>
      <c r="D93" s="24"/>
      <c r="E93" s="24"/>
      <c r="F93" s="24"/>
      <c r="G93" s="24"/>
      <c r="H93" s="24"/>
    </row>
    <row r="94" spans="1:8" s="4" customFormat="1" ht="16.5" customHeight="1">
      <c r="A94" s="25" t="s">
        <v>79</v>
      </c>
      <c r="B94" s="25"/>
      <c r="C94" s="25"/>
      <c r="D94" s="25"/>
      <c r="E94" s="25"/>
      <c r="F94" s="25"/>
      <c r="G94" s="25"/>
      <c r="H94" s="25"/>
    </row>
    <row r="95" spans="1:8" s="4" customFormat="1" ht="16.5" customHeight="1">
      <c r="A95" s="26" t="s">
        <v>80</v>
      </c>
      <c r="B95" s="27" t="s">
        <v>81</v>
      </c>
      <c r="C95" s="27">
        <v>2019</v>
      </c>
      <c r="D95" s="27" t="s">
        <v>82</v>
      </c>
      <c r="E95" s="28" t="s">
        <v>16</v>
      </c>
      <c r="F95" s="29">
        <v>3070.1</v>
      </c>
      <c r="G95" s="29">
        <v>3070.091</v>
      </c>
      <c r="H95" s="27" t="s">
        <v>83</v>
      </c>
    </row>
    <row r="96" spans="1:8" s="4" customFormat="1" ht="16.5" customHeight="1">
      <c r="A96" s="26"/>
      <c r="B96" s="27"/>
      <c r="C96" s="27"/>
      <c r="D96" s="27"/>
      <c r="E96" s="28" t="s">
        <v>18</v>
      </c>
      <c r="F96" s="29">
        <v>0</v>
      </c>
      <c r="G96" s="29">
        <v>0</v>
      </c>
      <c r="H96" s="27"/>
    </row>
    <row r="97" spans="1:8" s="4" customFormat="1" ht="16.5" customHeight="1">
      <c r="A97" s="26"/>
      <c r="B97" s="27"/>
      <c r="C97" s="27"/>
      <c r="D97" s="27"/>
      <c r="E97" s="28" t="s">
        <v>19</v>
      </c>
      <c r="F97" s="29">
        <v>0</v>
      </c>
      <c r="G97" s="29">
        <v>0</v>
      </c>
      <c r="H97" s="27"/>
    </row>
    <row r="98" spans="1:8" s="4" customFormat="1" ht="16.5" customHeight="1">
      <c r="A98" s="26"/>
      <c r="B98" s="27"/>
      <c r="C98" s="27"/>
      <c r="D98" s="27"/>
      <c r="E98" s="28" t="s">
        <v>20</v>
      </c>
      <c r="F98" s="29">
        <v>3070.1</v>
      </c>
      <c r="G98" s="29">
        <v>3070.1</v>
      </c>
      <c r="H98" s="27"/>
    </row>
    <row r="99" spans="1:8" s="4" customFormat="1" ht="14.25">
      <c r="A99" s="26"/>
      <c r="B99" s="27"/>
      <c r="C99" s="27"/>
      <c r="D99" s="27"/>
      <c r="E99" s="28" t="s">
        <v>21</v>
      </c>
      <c r="F99" s="29">
        <v>0</v>
      </c>
      <c r="G99" s="29">
        <v>0</v>
      </c>
      <c r="H99" s="27"/>
    </row>
    <row r="100" spans="1:10" s="9" customFormat="1" ht="14.25" customHeight="1">
      <c r="A100" s="26" t="s">
        <v>84</v>
      </c>
      <c r="B100" s="27" t="s">
        <v>85</v>
      </c>
      <c r="C100" s="27">
        <v>2019</v>
      </c>
      <c r="D100" s="27" t="s">
        <v>82</v>
      </c>
      <c r="E100" s="28" t="s">
        <v>16</v>
      </c>
      <c r="F100" s="29">
        <v>143.2</v>
      </c>
      <c r="G100" s="29">
        <v>143.2</v>
      </c>
      <c r="H100" s="27" t="s">
        <v>86</v>
      </c>
      <c r="J100" s="39"/>
    </row>
    <row r="101" spans="1:8" s="9" customFormat="1" ht="15.75" customHeight="1">
      <c r="A101" s="26"/>
      <c r="B101" s="27"/>
      <c r="C101" s="27"/>
      <c r="D101" s="27"/>
      <c r="E101" s="28" t="s">
        <v>18</v>
      </c>
      <c r="F101" s="29">
        <v>0</v>
      </c>
      <c r="G101" s="29">
        <v>0</v>
      </c>
      <c r="H101" s="27"/>
    </row>
    <row r="102" spans="1:8" s="9" customFormat="1" ht="18.75" customHeight="1">
      <c r="A102" s="26"/>
      <c r="B102" s="27"/>
      <c r="C102" s="27"/>
      <c r="D102" s="27"/>
      <c r="E102" s="28" t="s">
        <v>19</v>
      </c>
      <c r="F102" s="29">
        <v>0</v>
      </c>
      <c r="G102" s="29">
        <v>0</v>
      </c>
      <c r="H102" s="27"/>
    </row>
    <row r="103" spans="1:8" s="9" customFormat="1" ht="18" customHeight="1">
      <c r="A103" s="26"/>
      <c r="B103" s="27"/>
      <c r="C103" s="27"/>
      <c r="D103" s="27"/>
      <c r="E103" s="28" t="s">
        <v>20</v>
      </c>
      <c r="F103" s="29">
        <v>143.2</v>
      </c>
      <c r="G103" s="29">
        <v>143.2</v>
      </c>
      <c r="H103" s="27"/>
    </row>
    <row r="104" spans="1:8" s="9" customFormat="1" ht="18.75" customHeight="1">
      <c r="A104" s="26"/>
      <c r="B104" s="27"/>
      <c r="C104" s="27"/>
      <c r="D104" s="27"/>
      <c r="E104" s="28" t="s">
        <v>21</v>
      </c>
      <c r="F104" s="29">
        <v>0</v>
      </c>
      <c r="G104" s="29">
        <v>0</v>
      </c>
      <c r="H104" s="27"/>
    </row>
    <row r="105" spans="1:8" s="9" customFormat="1" ht="16.5" customHeight="1">
      <c r="A105" s="26" t="s">
        <v>87</v>
      </c>
      <c r="B105" s="27" t="s">
        <v>88</v>
      </c>
      <c r="C105" s="27">
        <v>2019</v>
      </c>
      <c r="D105" s="27" t="s">
        <v>82</v>
      </c>
      <c r="E105" s="28" t="s">
        <v>16</v>
      </c>
      <c r="F105" s="29">
        <v>19880.86</v>
      </c>
      <c r="G105" s="29">
        <v>19880.86</v>
      </c>
      <c r="H105" s="27" t="s">
        <v>89</v>
      </c>
    </row>
    <row r="106" spans="1:8" s="9" customFormat="1" ht="16.5" customHeight="1">
      <c r="A106" s="26"/>
      <c r="B106" s="27"/>
      <c r="C106" s="27"/>
      <c r="D106" s="27"/>
      <c r="E106" s="28" t="s">
        <v>18</v>
      </c>
      <c r="F106" s="29">
        <v>0</v>
      </c>
      <c r="G106" s="29">
        <v>0</v>
      </c>
      <c r="H106" s="27"/>
    </row>
    <row r="107" spans="1:8" s="9" customFormat="1" ht="16.5" customHeight="1">
      <c r="A107" s="26"/>
      <c r="B107" s="27"/>
      <c r="C107" s="27"/>
      <c r="D107" s="27"/>
      <c r="E107" s="28" t="s">
        <v>19</v>
      </c>
      <c r="F107" s="29">
        <v>19880.86</v>
      </c>
      <c r="G107" s="29">
        <v>19880.86</v>
      </c>
      <c r="H107" s="27"/>
    </row>
    <row r="108" spans="1:8" s="9" customFormat="1" ht="16.5" customHeight="1">
      <c r="A108" s="26"/>
      <c r="B108" s="27"/>
      <c r="C108" s="27"/>
      <c r="D108" s="27"/>
      <c r="E108" s="28" t="s">
        <v>20</v>
      </c>
      <c r="F108" s="29">
        <v>0</v>
      </c>
      <c r="G108" s="29">
        <v>0</v>
      </c>
      <c r="H108" s="27"/>
    </row>
    <row r="109" spans="1:8" s="9" customFormat="1" ht="14.25" customHeight="1">
      <c r="A109" s="26"/>
      <c r="B109" s="27"/>
      <c r="C109" s="27"/>
      <c r="D109" s="27"/>
      <c r="E109" s="28" t="s">
        <v>21</v>
      </c>
      <c r="F109" s="29">
        <v>0</v>
      </c>
      <c r="G109" s="29">
        <v>0</v>
      </c>
      <c r="H109" s="27"/>
    </row>
    <row r="110" spans="1:8" s="4" customFormat="1" ht="17.25" customHeight="1">
      <c r="A110" s="26" t="s">
        <v>90</v>
      </c>
      <c r="B110" s="27" t="s">
        <v>91</v>
      </c>
      <c r="C110" s="27">
        <v>2019</v>
      </c>
      <c r="D110" s="27" t="s">
        <v>92</v>
      </c>
      <c r="E110" s="28" t="s">
        <v>16</v>
      </c>
      <c r="F110" s="29">
        <f>F114+F113+F112+F111</f>
        <v>7493.90743</v>
      </c>
      <c r="G110" s="29">
        <f>G114+G113+G112+G111</f>
        <v>7493.84643</v>
      </c>
      <c r="H110" s="27" t="s">
        <v>93</v>
      </c>
    </row>
    <row r="111" spans="1:8" s="4" customFormat="1" ht="14.25">
      <c r="A111" s="26"/>
      <c r="B111" s="27"/>
      <c r="C111" s="27"/>
      <c r="D111" s="27"/>
      <c r="E111" s="28" t="s">
        <v>18</v>
      </c>
      <c r="F111" s="29">
        <v>0</v>
      </c>
      <c r="G111" s="29">
        <v>0</v>
      </c>
      <c r="H111" s="27"/>
    </row>
    <row r="112" spans="1:8" s="4" customFormat="1" ht="14.25">
      <c r="A112" s="26"/>
      <c r="B112" s="27"/>
      <c r="C112" s="27"/>
      <c r="D112" s="27"/>
      <c r="E112" s="28" t="s">
        <v>19</v>
      </c>
      <c r="F112" s="40">
        <v>0</v>
      </c>
      <c r="G112" s="29">
        <v>0</v>
      </c>
      <c r="H112" s="27"/>
    </row>
    <row r="113" spans="1:8" s="4" customFormat="1" ht="14.25">
      <c r="A113" s="26"/>
      <c r="B113" s="27"/>
      <c r="C113" s="27"/>
      <c r="D113" s="27"/>
      <c r="E113" s="28" t="s">
        <v>20</v>
      </c>
      <c r="F113" s="40">
        <v>7493.90743</v>
      </c>
      <c r="G113" s="29">
        <v>7493.84643</v>
      </c>
      <c r="H113" s="27"/>
    </row>
    <row r="114" spans="1:8" s="4" customFormat="1" ht="14.25">
      <c r="A114" s="26"/>
      <c r="B114" s="27"/>
      <c r="C114" s="27"/>
      <c r="D114" s="27"/>
      <c r="E114" s="28" t="s">
        <v>21</v>
      </c>
      <c r="F114" s="29">
        <v>0</v>
      </c>
      <c r="G114" s="29">
        <v>0</v>
      </c>
      <c r="H114" s="27"/>
    </row>
    <row r="115" spans="1:8" s="4" customFormat="1" ht="14.25" customHeight="1">
      <c r="A115" s="26" t="s">
        <v>87</v>
      </c>
      <c r="B115" s="27" t="s">
        <v>94</v>
      </c>
      <c r="C115" s="27">
        <v>2019</v>
      </c>
      <c r="D115" s="27" t="s">
        <v>95</v>
      </c>
      <c r="E115" s="28" t="s">
        <v>16</v>
      </c>
      <c r="F115" s="29">
        <f>F119+F118+F117+F116</f>
        <v>890.717</v>
      </c>
      <c r="G115" s="29">
        <v>817.9</v>
      </c>
      <c r="H115" s="27" t="s">
        <v>96</v>
      </c>
    </row>
    <row r="116" spans="1:8" s="4" customFormat="1" ht="14.25">
      <c r="A116" s="26"/>
      <c r="B116" s="27"/>
      <c r="C116" s="27"/>
      <c r="D116" s="27"/>
      <c r="E116" s="28" t="s">
        <v>18</v>
      </c>
      <c r="F116" s="29">
        <v>881.857</v>
      </c>
      <c r="G116" s="29">
        <v>809.259</v>
      </c>
      <c r="H116" s="27"/>
    </row>
    <row r="117" spans="1:8" s="4" customFormat="1" ht="14.25">
      <c r="A117" s="26"/>
      <c r="B117" s="27"/>
      <c r="C117" s="27"/>
      <c r="D117" s="27"/>
      <c r="E117" s="28" t="s">
        <v>19</v>
      </c>
      <c r="F117" s="29">
        <v>0</v>
      </c>
      <c r="G117" s="29">
        <v>0</v>
      </c>
      <c r="H117" s="27"/>
    </row>
    <row r="118" spans="1:8" s="4" customFormat="1" ht="14.25">
      <c r="A118" s="26"/>
      <c r="B118" s="27"/>
      <c r="C118" s="27"/>
      <c r="D118" s="27"/>
      <c r="E118" s="28" t="s">
        <v>20</v>
      </c>
      <c r="F118" s="40">
        <v>8.86</v>
      </c>
      <c r="G118" s="29">
        <v>8.64</v>
      </c>
      <c r="H118" s="27"/>
    </row>
    <row r="119" spans="1:8" s="4" customFormat="1" ht="14.25">
      <c r="A119" s="26"/>
      <c r="B119" s="27"/>
      <c r="C119" s="27"/>
      <c r="D119" s="27"/>
      <c r="E119" s="28" t="s">
        <v>21</v>
      </c>
      <c r="F119" s="29">
        <v>0</v>
      </c>
      <c r="G119" s="29">
        <v>0</v>
      </c>
      <c r="H119" s="27"/>
    </row>
    <row r="120" spans="1:8" s="4" customFormat="1" ht="16.5" customHeight="1">
      <c r="A120" s="25" t="s">
        <v>97</v>
      </c>
      <c r="B120" s="25"/>
      <c r="C120" s="25"/>
      <c r="D120" s="25"/>
      <c r="E120" s="25"/>
      <c r="F120" s="25"/>
      <c r="G120" s="25"/>
      <c r="H120" s="25"/>
    </row>
    <row r="121" spans="1:10" s="4" customFormat="1" ht="22.5" customHeight="1">
      <c r="A121" s="26" t="s">
        <v>98</v>
      </c>
      <c r="B121" s="27" t="s">
        <v>99</v>
      </c>
      <c r="C121" s="27">
        <v>2019</v>
      </c>
      <c r="D121" s="27" t="s">
        <v>95</v>
      </c>
      <c r="E121" s="28" t="s">
        <v>16</v>
      </c>
      <c r="F121" s="29">
        <v>5881.7</v>
      </c>
      <c r="G121" s="29">
        <v>5833.2</v>
      </c>
      <c r="H121" s="27" t="s">
        <v>100</v>
      </c>
      <c r="J121" s="41"/>
    </row>
    <row r="122" spans="1:8" s="4" customFormat="1" ht="21.75" customHeight="1">
      <c r="A122" s="26"/>
      <c r="B122" s="27"/>
      <c r="C122" s="27"/>
      <c r="D122" s="27"/>
      <c r="E122" s="28" t="s">
        <v>18</v>
      </c>
      <c r="F122" s="29">
        <v>853.643</v>
      </c>
      <c r="G122" s="29">
        <v>853.643</v>
      </c>
      <c r="H122" s="27"/>
    </row>
    <row r="123" spans="1:8" s="4" customFormat="1" ht="19.5" customHeight="1">
      <c r="A123" s="26"/>
      <c r="B123" s="27"/>
      <c r="C123" s="27"/>
      <c r="D123" s="27"/>
      <c r="E123" s="28" t="s">
        <v>19</v>
      </c>
      <c r="F123" s="29">
        <v>0</v>
      </c>
      <c r="G123" s="29">
        <v>0</v>
      </c>
      <c r="H123" s="27"/>
    </row>
    <row r="124" spans="1:8" s="4" customFormat="1" ht="22.5" customHeight="1">
      <c r="A124" s="26"/>
      <c r="B124" s="27"/>
      <c r="C124" s="27"/>
      <c r="D124" s="27"/>
      <c r="E124" s="28" t="s">
        <v>20</v>
      </c>
      <c r="F124" s="40">
        <v>4392.7</v>
      </c>
      <c r="G124" s="29">
        <v>4344.2</v>
      </c>
      <c r="H124" s="27"/>
    </row>
    <row r="125" spans="1:8" s="4" customFormat="1" ht="31.5" customHeight="1">
      <c r="A125" s="26"/>
      <c r="B125" s="27"/>
      <c r="C125" s="27"/>
      <c r="D125" s="27"/>
      <c r="E125" s="28" t="s">
        <v>21</v>
      </c>
      <c r="F125" s="29">
        <v>0</v>
      </c>
      <c r="G125" s="29">
        <v>0</v>
      </c>
      <c r="H125" s="27"/>
    </row>
    <row r="126" spans="1:8" s="4" customFormat="1" ht="21" customHeight="1">
      <c r="A126" s="26" t="s">
        <v>101</v>
      </c>
      <c r="B126" s="27" t="s">
        <v>102</v>
      </c>
      <c r="C126" s="27">
        <v>2019</v>
      </c>
      <c r="D126" s="27" t="s">
        <v>95</v>
      </c>
      <c r="E126" s="28" t="s">
        <v>16</v>
      </c>
      <c r="F126" s="29">
        <f>F130+F129+F128+F127</f>
        <v>668.601</v>
      </c>
      <c r="G126" s="29">
        <v>668.6</v>
      </c>
      <c r="H126" s="27" t="s">
        <v>103</v>
      </c>
    </row>
    <row r="127" spans="1:8" s="4" customFormat="1" ht="24" customHeight="1">
      <c r="A127" s="26"/>
      <c r="B127" s="27"/>
      <c r="C127" s="27"/>
      <c r="D127" s="27"/>
      <c r="E127" s="28" t="s">
        <v>18</v>
      </c>
      <c r="F127" s="29">
        <v>0</v>
      </c>
      <c r="G127" s="29">
        <v>0</v>
      </c>
      <c r="H127" s="27"/>
    </row>
    <row r="128" spans="1:8" s="4" customFormat="1" ht="18.75" customHeight="1">
      <c r="A128" s="26"/>
      <c r="B128" s="27"/>
      <c r="C128" s="27"/>
      <c r="D128" s="27"/>
      <c r="E128" s="28" t="s">
        <v>19</v>
      </c>
      <c r="F128" s="29">
        <v>0</v>
      </c>
      <c r="G128" s="29">
        <v>0</v>
      </c>
      <c r="H128" s="27"/>
    </row>
    <row r="129" spans="1:8" s="4" customFormat="1" ht="18" customHeight="1">
      <c r="A129" s="26"/>
      <c r="B129" s="27"/>
      <c r="C129" s="27"/>
      <c r="D129" s="27"/>
      <c r="E129" s="28" t="s">
        <v>20</v>
      </c>
      <c r="F129" s="29">
        <v>668.601</v>
      </c>
      <c r="G129" s="29">
        <v>668.6</v>
      </c>
      <c r="H129" s="27"/>
    </row>
    <row r="130" spans="1:8" s="4" customFormat="1" ht="19.5" customHeight="1">
      <c r="A130" s="26"/>
      <c r="B130" s="27"/>
      <c r="C130" s="27"/>
      <c r="D130" s="27"/>
      <c r="E130" s="28" t="s">
        <v>21</v>
      </c>
      <c r="F130" s="29">
        <v>0</v>
      </c>
      <c r="G130" s="29">
        <v>0</v>
      </c>
      <c r="H130" s="27"/>
    </row>
    <row r="131" spans="1:8" s="4" customFormat="1" ht="19.5" customHeight="1">
      <c r="A131" s="26" t="s">
        <v>104</v>
      </c>
      <c r="B131" s="27" t="s">
        <v>105</v>
      </c>
      <c r="C131" s="27">
        <v>2019</v>
      </c>
      <c r="D131" s="27" t="s">
        <v>95</v>
      </c>
      <c r="E131" s="28" t="s">
        <v>16</v>
      </c>
      <c r="F131" s="29">
        <f>F135+F134+F133+F132</f>
        <v>0</v>
      </c>
      <c r="G131" s="29">
        <f>G135+G134+G133+G132</f>
        <v>0</v>
      </c>
      <c r="H131" s="27" t="s">
        <v>106</v>
      </c>
    </row>
    <row r="132" spans="1:8" s="4" customFormat="1" ht="16.5" customHeight="1">
      <c r="A132" s="26"/>
      <c r="B132" s="27"/>
      <c r="C132" s="27"/>
      <c r="D132" s="27"/>
      <c r="E132" s="28" t="s">
        <v>18</v>
      </c>
      <c r="F132" s="29">
        <v>0</v>
      </c>
      <c r="G132" s="29">
        <v>0</v>
      </c>
      <c r="H132" s="27"/>
    </row>
    <row r="133" spans="1:8" s="4" customFormat="1" ht="16.5" customHeight="1">
      <c r="A133" s="26"/>
      <c r="B133" s="27"/>
      <c r="C133" s="27"/>
      <c r="D133" s="27"/>
      <c r="E133" s="28" t="s">
        <v>19</v>
      </c>
      <c r="F133" s="29">
        <v>0</v>
      </c>
      <c r="G133" s="29">
        <v>0</v>
      </c>
      <c r="H133" s="27"/>
    </row>
    <row r="134" spans="1:8" s="4" customFormat="1" ht="19.5" customHeight="1">
      <c r="A134" s="26"/>
      <c r="B134" s="27"/>
      <c r="C134" s="27"/>
      <c r="D134" s="27"/>
      <c r="E134" s="28" t="s">
        <v>20</v>
      </c>
      <c r="F134" s="29">
        <v>0</v>
      </c>
      <c r="G134" s="29">
        <v>0</v>
      </c>
      <c r="H134" s="27"/>
    </row>
    <row r="135" spans="1:8" s="4" customFormat="1" ht="16.5" customHeight="1">
      <c r="A135" s="26"/>
      <c r="B135" s="27"/>
      <c r="C135" s="27"/>
      <c r="D135" s="27"/>
      <c r="E135" s="28" t="s">
        <v>21</v>
      </c>
      <c r="F135" s="29">
        <v>0</v>
      </c>
      <c r="G135" s="29">
        <v>0</v>
      </c>
      <c r="H135" s="27"/>
    </row>
    <row r="136" spans="1:8" s="4" customFormat="1" ht="16.5" customHeight="1">
      <c r="A136" s="26" t="s">
        <v>107</v>
      </c>
      <c r="B136" s="27" t="s">
        <v>108</v>
      </c>
      <c r="C136" s="27">
        <v>2019</v>
      </c>
      <c r="D136" s="27" t="s">
        <v>82</v>
      </c>
      <c r="E136" s="28" t="s">
        <v>16</v>
      </c>
      <c r="F136" s="29">
        <f>F140+F139+F138+F137</f>
        <v>0</v>
      </c>
      <c r="G136" s="29">
        <f>G140+G139+G138+G137</f>
        <v>0</v>
      </c>
      <c r="H136" s="27" t="s">
        <v>109</v>
      </c>
    </row>
    <row r="137" spans="1:8" s="4" customFormat="1" ht="16.5" customHeight="1">
      <c r="A137" s="26"/>
      <c r="B137" s="27"/>
      <c r="C137" s="27"/>
      <c r="D137" s="27"/>
      <c r="E137" s="28" t="s">
        <v>18</v>
      </c>
      <c r="F137" s="29">
        <v>0</v>
      </c>
      <c r="G137" s="29">
        <v>0</v>
      </c>
      <c r="H137" s="27"/>
    </row>
    <row r="138" spans="1:8" s="4" customFormat="1" ht="16.5" customHeight="1">
      <c r="A138" s="26"/>
      <c r="B138" s="27"/>
      <c r="C138" s="27"/>
      <c r="D138" s="27"/>
      <c r="E138" s="28" t="s">
        <v>19</v>
      </c>
      <c r="F138" s="29">
        <v>0</v>
      </c>
      <c r="G138" s="29">
        <v>0</v>
      </c>
      <c r="H138" s="27"/>
    </row>
    <row r="139" spans="1:8" s="4" customFormat="1" ht="16.5" customHeight="1">
      <c r="A139" s="26"/>
      <c r="B139" s="27"/>
      <c r="C139" s="27"/>
      <c r="D139" s="27"/>
      <c r="E139" s="28" t="s">
        <v>20</v>
      </c>
      <c r="F139" s="29">
        <v>0</v>
      </c>
      <c r="G139" s="29">
        <v>0</v>
      </c>
      <c r="H139" s="27"/>
    </row>
    <row r="140" spans="1:8" s="4" customFormat="1" ht="16.5" customHeight="1">
      <c r="A140" s="26"/>
      <c r="B140" s="27"/>
      <c r="C140" s="27"/>
      <c r="D140" s="27"/>
      <c r="E140" s="28" t="s">
        <v>21</v>
      </c>
      <c r="F140" s="29">
        <v>0</v>
      </c>
      <c r="G140" s="29">
        <v>0</v>
      </c>
      <c r="H140" s="27"/>
    </row>
    <row r="141" spans="1:10" s="4" customFormat="1" ht="16.5" customHeight="1">
      <c r="A141" s="42"/>
      <c r="B141" s="43" t="s">
        <v>110</v>
      </c>
      <c r="C141" s="44"/>
      <c r="D141" s="45"/>
      <c r="E141" s="46" t="s">
        <v>16</v>
      </c>
      <c r="F141" s="47">
        <f aca="true" t="shared" si="0" ref="F141:F144">F12+F17+F23+F31+F36+F41+F46+F51+F56+F61+F66+F71+F76+F81+F88+F95+F100+F105+F110+F115+F121+F126+F131+F136</f>
        <v>38909.08543</v>
      </c>
      <c r="G141" s="47">
        <f aca="true" t="shared" si="1" ref="G141:G144">G12+G17+G23+G31+G36+G41+G46+G51+G56+G61+G66+G71+G76+G81+G88+G95+G100+G105+G110+G115+G121+G126+G131+G136</f>
        <v>38866.19743</v>
      </c>
      <c r="H141" s="48">
        <f aca="true" t="shared" si="2" ref="H141:H145">G141/F141</f>
        <v>0.998897738162539</v>
      </c>
      <c r="J141" s="38"/>
    </row>
    <row r="142" spans="1:10" s="4" customFormat="1" ht="16.5" customHeight="1">
      <c r="A142" s="42"/>
      <c r="B142" s="43"/>
      <c r="C142" s="44"/>
      <c r="D142" s="45"/>
      <c r="E142" s="46" t="s">
        <v>18</v>
      </c>
      <c r="F142" s="47">
        <f t="shared" si="0"/>
        <v>1735.5</v>
      </c>
      <c r="G142" s="47">
        <f t="shared" si="1"/>
        <v>1662.902</v>
      </c>
      <c r="H142" s="48">
        <f t="shared" si="2"/>
        <v>0.9581688274272544</v>
      </c>
      <c r="J142" s="38"/>
    </row>
    <row r="143" spans="1:8" s="4" customFormat="1" ht="16.5" customHeight="1">
      <c r="A143" s="42"/>
      <c r="B143" s="43"/>
      <c r="C143" s="44"/>
      <c r="D143" s="45"/>
      <c r="E143" s="46" t="s">
        <v>19</v>
      </c>
      <c r="F143" s="47">
        <f t="shared" si="0"/>
        <v>19880.86</v>
      </c>
      <c r="G143" s="47">
        <f t="shared" si="1"/>
        <v>19880.86</v>
      </c>
      <c r="H143" s="48">
        <f t="shared" si="2"/>
        <v>1</v>
      </c>
    </row>
    <row r="144" spans="1:8" s="4" customFormat="1" ht="16.5" customHeight="1">
      <c r="A144" s="42"/>
      <c r="B144" s="43"/>
      <c r="C144" s="44"/>
      <c r="D144" s="45"/>
      <c r="E144" s="46" t="s">
        <v>20</v>
      </c>
      <c r="F144" s="47">
        <f t="shared" si="0"/>
        <v>15807.36843</v>
      </c>
      <c r="G144" s="47">
        <f t="shared" si="1"/>
        <v>15816.586429999998</v>
      </c>
      <c r="H144" s="48">
        <f t="shared" si="2"/>
        <v>1.0005831457677992</v>
      </c>
    </row>
    <row r="145" spans="1:8" s="4" customFormat="1" ht="16.5" customHeight="1">
      <c r="A145" s="42"/>
      <c r="B145" s="43"/>
      <c r="C145" s="44"/>
      <c r="D145" s="45"/>
      <c r="E145" s="46" t="s">
        <v>21</v>
      </c>
      <c r="F145" s="47">
        <f>F16+F21+F27+F35+F40+F45+F50+F55+F60+F65+F70+F75+F80+F85+F99+F104+F109+F114+F119+F125+F130+F135+F140</f>
        <v>800</v>
      </c>
      <c r="G145" s="47">
        <f>G16+G21+G27+G35+G40+G45+G50+G55+G60+G65+G70+G75+G80+G85+G99+G104+G109+G114+G119+G125+G130+G135+G140</f>
        <v>491.50000000000006</v>
      </c>
      <c r="H145" s="48">
        <f t="shared" si="2"/>
        <v>0.6143750000000001</v>
      </c>
    </row>
    <row r="146" spans="1:8" s="4" customFormat="1" ht="18">
      <c r="A146" s="16" t="s">
        <v>111</v>
      </c>
      <c r="B146" s="16"/>
      <c r="C146" s="16"/>
      <c r="D146" s="16"/>
      <c r="E146" s="16"/>
      <c r="F146" s="16"/>
      <c r="G146" s="16"/>
      <c r="H146" s="16"/>
    </row>
    <row r="147" spans="1:8" s="4" customFormat="1" ht="18">
      <c r="A147" s="17" t="s">
        <v>112</v>
      </c>
      <c r="B147" s="17"/>
      <c r="C147" s="17"/>
      <c r="D147" s="17"/>
      <c r="E147" s="17"/>
      <c r="F147" s="17"/>
      <c r="G147" s="17"/>
      <c r="H147" s="17"/>
    </row>
    <row r="148" spans="1:8" s="4" customFormat="1" ht="18">
      <c r="A148" s="18" t="s">
        <v>113</v>
      </c>
      <c r="B148" s="18"/>
      <c r="C148" s="18"/>
      <c r="D148" s="18"/>
      <c r="E148" s="18"/>
      <c r="F148" s="18"/>
      <c r="G148" s="18"/>
      <c r="H148" s="18"/>
    </row>
    <row r="149" spans="1:8" s="9" customFormat="1" ht="12.75" customHeight="1">
      <c r="A149" s="49" t="s">
        <v>114</v>
      </c>
      <c r="B149" s="50" t="s">
        <v>115</v>
      </c>
      <c r="C149" s="27">
        <v>2019</v>
      </c>
      <c r="D149" s="27" t="s">
        <v>116</v>
      </c>
      <c r="E149" s="51" t="s">
        <v>16</v>
      </c>
      <c r="F149" s="52">
        <f>SUM(F150:F153)</f>
        <v>2827.4</v>
      </c>
      <c r="G149" s="52">
        <f>SUM(G150:G153)</f>
        <v>2826.6</v>
      </c>
      <c r="H149" s="53" t="s">
        <v>117</v>
      </c>
    </row>
    <row r="150" spans="1:8" s="9" customFormat="1" ht="12.75" customHeight="1">
      <c r="A150" s="49"/>
      <c r="B150" s="50"/>
      <c r="C150" s="27"/>
      <c r="D150" s="27"/>
      <c r="E150" s="51" t="s">
        <v>18</v>
      </c>
      <c r="F150" s="52">
        <v>0</v>
      </c>
      <c r="G150" s="52">
        <v>0</v>
      </c>
      <c r="H150" s="53"/>
    </row>
    <row r="151" spans="1:8" s="9" customFormat="1" ht="12.75" customHeight="1">
      <c r="A151" s="49"/>
      <c r="B151" s="50"/>
      <c r="C151" s="27"/>
      <c r="D151" s="27"/>
      <c r="E151" s="51" t="s">
        <v>19</v>
      </c>
      <c r="F151" s="52">
        <v>0</v>
      </c>
      <c r="G151" s="52">
        <v>0</v>
      </c>
      <c r="H151" s="53"/>
    </row>
    <row r="152" spans="1:8" s="9" customFormat="1" ht="12.75" customHeight="1">
      <c r="A152" s="49"/>
      <c r="B152" s="50"/>
      <c r="C152" s="27"/>
      <c r="D152" s="27"/>
      <c r="E152" s="51" t="s">
        <v>20</v>
      </c>
      <c r="F152" s="52">
        <v>2827.4</v>
      </c>
      <c r="G152" s="52">
        <v>2826.6</v>
      </c>
      <c r="H152" s="53"/>
    </row>
    <row r="153" spans="1:8" s="9" customFormat="1" ht="12.75" customHeight="1">
      <c r="A153" s="49"/>
      <c r="B153" s="50"/>
      <c r="C153" s="27"/>
      <c r="D153" s="27"/>
      <c r="E153" s="51" t="s">
        <v>21</v>
      </c>
      <c r="F153" s="52">
        <v>0</v>
      </c>
      <c r="G153" s="52">
        <v>0</v>
      </c>
      <c r="H153" s="53"/>
    </row>
    <row r="154" spans="1:8" s="9" customFormat="1" ht="12.75" customHeight="1">
      <c r="A154" s="49" t="s">
        <v>118</v>
      </c>
      <c r="B154" s="50" t="s">
        <v>119</v>
      </c>
      <c r="C154" s="27">
        <v>2019</v>
      </c>
      <c r="D154" s="27" t="s">
        <v>116</v>
      </c>
      <c r="E154" s="51" t="s">
        <v>16</v>
      </c>
      <c r="F154" s="29">
        <f>F158+F157+F156+F155</f>
        <v>0</v>
      </c>
      <c r="G154" s="29">
        <f>G158+G157+G156+G155</f>
        <v>0</v>
      </c>
      <c r="H154" s="54" t="s">
        <v>120</v>
      </c>
    </row>
    <row r="155" spans="1:8" s="9" customFormat="1" ht="12.75" customHeight="1">
      <c r="A155" s="49"/>
      <c r="B155" s="50"/>
      <c r="C155" s="27"/>
      <c r="D155" s="27"/>
      <c r="E155" s="51" t="s">
        <v>18</v>
      </c>
      <c r="F155" s="29">
        <v>0</v>
      </c>
      <c r="G155" s="29">
        <v>0</v>
      </c>
      <c r="H155" s="54"/>
    </row>
    <row r="156" spans="1:8" s="9" customFormat="1" ht="12.75" customHeight="1">
      <c r="A156" s="49"/>
      <c r="B156" s="50"/>
      <c r="C156" s="27"/>
      <c r="D156" s="27"/>
      <c r="E156" s="51" t="s">
        <v>19</v>
      </c>
      <c r="F156" s="29">
        <v>0</v>
      </c>
      <c r="G156" s="29">
        <v>0</v>
      </c>
      <c r="H156" s="54"/>
    </row>
    <row r="157" spans="1:8" s="9" customFormat="1" ht="12.75" customHeight="1">
      <c r="A157" s="49"/>
      <c r="B157" s="50"/>
      <c r="C157" s="27"/>
      <c r="D157" s="27"/>
      <c r="E157" s="51" t="s">
        <v>20</v>
      </c>
      <c r="F157" s="55">
        <v>0</v>
      </c>
      <c r="G157" s="55">
        <v>0</v>
      </c>
      <c r="H157" s="54"/>
    </row>
    <row r="158" spans="1:8" s="9" customFormat="1" ht="12.75" customHeight="1">
      <c r="A158" s="49"/>
      <c r="B158" s="50"/>
      <c r="C158" s="27"/>
      <c r="D158" s="27"/>
      <c r="E158" s="51" t="s">
        <v>21</v>
      </c>
      <c r="F158" s="55">
        <v>0</v>
      </c>
      <c r="G158" s="55">
        <v>0</v>
      </c>
      <c r="H158" s="54"/>
    </row>
    <row r="159" spans="1:8" s="9" customFormat="1" ht="12.75" customHeight="1">
      <c r="A159" s="49" t="s">
        <v>121</v>
      </c>
      <c r="B159" s="56" t="s">
        <v>122</v>
      </c>
      <c r="C159" s="27">
        <v>2019</v>
      </c>
      <c r="D159" s="27" t="s">
        <v>116</v>
      </c>
      <c r="E159" s="51" t="s">
        <v>16</v>
      </c>
      <c r="F159" s="29">
        <f>F163+F162+F161+F160</f>
        <v>327.9</v>
      </c>
      <c r="G159" s="29">
        <f>G163+G162+G161+G160</f>
        <v>327.8</v>
      </c>
      <c r="H159" s="50" t="s">
        <v>123</v>
      </c>
    </row>
    <row r="160" spans="1:14" s="9" customFormat="1" ht="12.75" customHeight="1">
      <c r="A160" s="49"/>
      <c r="B160" s="56"/>
      <c r="C160" s="27"/>
      <c r="D160" s="27"/>
      <c r="E160" s="51" t="s">
        <v>18</v>
      </c>
      <c r="F160" s="29">
        <v>0</v>
      </c>
      <c r="G160" s="29">
        <v>0</v>
      </c>
      <c r="H160" s="50"/>
      <c r="N160" s="57"/>
    </row>
    <row r="161" spans="1:8" s="9" customFormat="1" ht="12.75" customHeight="1">
      <c r="A161" s="49"/>
      <c r="B161" s="56"/>
      <c r="C161" s="27"/>
      <c r="D161" s="27"/>
      <c r="E161" s="51" t="s">
        <v>19</v>
      </c>
      <c r="F161" s="29">
        <v>0</v>
      </c>
      <c r="G161" s="29">
        <v>0</v>
      </c>
      <c r="H161" s="50"/>
    </row>
    <row r="162" spans="1:8" s="9" customFormat="1" ht="12.75" customHeight="1">
      <c r="A162" s="49"/>
      <c r="B162" s="56"/>
      <c r="C162" s="27"/>
      <c r="D162" s="27"/>
      <c r="E162" s="51" t="s">
        <v>20</v>
      </c>
      <c r="F162" s="29">
        <f>169.9+158</f>
        <v>327.9</v>
      </c>
      <c r="G162" s="29">
        <f>169.9+157.9</f>
        <v>327.8</v>
      </c>
      <c r="H162" s="50"/>
    </row>
    <row r="163" spans="1:8" s="9" customFormat="1" ht="12.75" customHeight="1">
      <c r="A163" s="49"/>
      <c r="B163" s="56"/>
      <c r="C163" s="27"/>
      <c r="D163" s="27"/>
      <c r="E163" s="51" t="s">
        <v>21</v>
      </c>
      <c r="F163" s="29">
        <v>0</v>
      </c>
      <c r="G163" s="29">
        <v>0</v>
      </c>
      <c r="H163" s="50"/>
    </row>
    <row r="164" spans="1:8" s="9" customFormat="1" ht="12.75" customHeight="1">
      <c r="A164" s="49" t="s">
        <v>124</v>
      </c>
      <c r="B164" s="50" t="s">
        <v>125</v>
      </c>
      <c r="C164" s="27">
        <v>2019</v>
      </c>
      <c r="D164" s="27" t="s">
        <v>116</v>
      </c>
      <c r="E164" s="51" t="s">
        <v>16</v>
      </c>
      <c r="F164" s="29">
        <f>F168+F167+F166+F165</f>
        <v>351.2</v>
      </c>
      <c r="G164" s="29">
        <f>G168+G167+G166+G165</f>
        <v>351</v>
      </c>
      <c r="H164" s="27" t="s">
        <v>126</v>
      </c>
    </row>
    <row r="165" spans="1:8" s="9" customFormat="1" ht="12.75" customHeight="1">
      <c r="A165" s="49"/>
      <c r="B165" s="50"/>
      <c r="C165" s="27"/>
      <c r="D165" s="27"/>
      <c r="E165" s="51" t="s">
        <v>18</v>
      </c>
      <c r="F165" s="29">
        <v>0</v>
      </c>
      <c r="G165" s="29">
        <v>0</v>
      </c>
      <c r="H165" s="27"/>
    </row>
    <row r="166" spans="1:8" s="9" customFormat="1" ht="12.75" customHeight="1">
      <c r="A166" s="49"/>
      <c r="B166" s="50"/>
      <c r="C166" s="27"/>
      <c r="D166" s="27"/>
      <c r="E166" s="51" t="s">
        <v>19</v>
      </c>
      <c r="F166" s="29">
        <v>0</v>
      </c>
      <c r="G166" s="29">
        <v>0</v>
      </c>
      <c r="H166" s="27"/>
    </row>
    <row r="167" spans="1:8" s="9" customFormat="1" ht="12.75" customHeight="1">
      <c r="A167" s="49"/>
      <c r="B167" s="50"/>
      <c r="C167" s="27"/>
      <c r="D167" s="27"/>
      <c r="E167" s="51" t="s">
        <v>20</v>
      </c>
      <c r="F167" s="29">
        <v>351.2</v>
      </c>
      <c r="G167" s="29">
        <v>351</v>
      </c>
      <c r="H167" s="27"/>
    </row>
    <row r="168" spans="1:8" s="9" customFormat="1" ht="12.75" customHeight="1">
      <c r="A168" s="49"/>
      <c r="B168" s="50"/>
      <c r="C168" s="27"/>
      <c r="D168" s="27"/>
      <c r="E168" s="51" t="s">
        <v>21</v>
      </c>
      <c r="F168" s="29">
        <v>0</v>
      </c>
      <c r="G168" s="29">
        <v>0</v>
      </c>
      <c r="H168" s="27"/>
    </row>
    <row r="169" spans="1:8" s="9" customFormat="1" ht="12.75" customHeight="1">
      <c r="A169" s="49" t="s">
        <v>127</v>
      </c>
      <c r="B169" s="50" t="s">
        <v>128</v>
      </c>
      <c r="C169" s="27">
        <v>2019</v>
      </c>
      <c r="D169" s="27" t="s">
        <v>116</v>
      </c>
      <c r="E169" s="51" t="s">
        <v>16</v>
      </c>
      <c r="F169" s="29">
        <f>SUM(F170:F173)</f>
        <v>1141.5</v>
      </c>
      <c r="G169" s="29">
        <f>SUM(G170:G173)</f>
        <v>1141.5</v>
      </c>
      <c r="H169" s="27" t="s">
        <v>129</v>
      </c>
    </row>
    <row r="170" spans="1:8" s="9" customFormat="1" ht="12.75" customHeight="1">
      <c r="A170" s="49"/>
      <c r="B170" s="50"/>
      <c r="C170" s="27"/>
      <c r="D170" s="27"/>
      <c r="E170" s="51" t="s">
        <v>18</v>
      </c>
      <c r="F170" s="29">
        <v>0</v>
      </c>
      <c r="G170" s="29">
        <v>0</v>
      </c>
      <c r="H170" s="27"/>
    </row>
    <row r="171" spans="1:8" s="9" customFormat="1" ht="12.75" customHeight="1">
      <c r="A171" s="49"/>
      <c r="B171" s="50"/>
      <c r="C171" s="27"/>
      <c r="D171" s="27"/>
      <c r="E171" s="51" t="s">
        <v>19</v>
      </c>
      <c r="F171" s="29">
        <v>0</v>
      </c>
      <c r="G171" s="29">
        <v>0</v>
      </c>
      <c r="H171" s="27"/>
    </row>
    <row r="172" spans="1:8" s="9" customFormat="1" ht="12.75" customHeight="1">
      <c r="A172" s="49"/>
      <c r="B172" s="50"/>
      <c r="C172" s="27"/>
      <c r="D172" s="27"/>
      <c r="E172" s="51" t="s">
        <v>20</v>
      </c>
      <c r="F172" s="29">
        <v>1141.5</v>
      </c>
      <c r="G172" s="29">
        <v>1141.5</v>
      </c>
      <c r="H172" s="27"/>
    </row>
    <row r="173" spans="1:8" s="9" customFormat="1" ht="12.75" customHeight="1">
      <c r="A173" s="49"/>
      <c r="B173" s="50"/>
      <c r="C173" s="27"/>
      <c r="D173" s="27"/>
      <c r="E173" s="51" t="s">
        <v>21</v>
      </c>
      <c r="F173" s="29">
        <v>0</v>
      </c>
      <c r="G173" s="29">
        <v>0</v>
      </c>
      <c r="H173" s="27"/>
    </row>
    <row r="174" spans="1:8" s="9" customFormat="1" ht="12.75" customHeight="1">
      <c r="A174" s="49" t="s">
        <v>130</v>
      </c>
      <c r="B174" s="27" t="s">
        <v>131</v>
      </c>
      <c r="C174" s="27">
        <v>2019</v>
      </c>
      <c r="D174" s="27" t="s">
        <v>116</v>
      </c>
      <c r="E174" s="51" t="s">
        <v>16</v>
      </c>
      <c r="F174" s="29">
        <f>SUM(F175:F178)</f>
        <v>5244.6</v>
      </c>
      <c r="G174" s="29">
        <f>SUM(G175:G178)</f>
        <v>5244.6</v>
      </c>
      <c r="H174" s="27" t="s">
        <v>132</v>
      </c>
    </row>
    <row r="175" spans="1:8" s="9" customFormat="1" ht="12.75" customHeight="1">
      <c r="A175" s="49"/>
      <c r="B175" s="27"/>
      <c r="C175" s="27"/>
      <c r="D175" s="27"/>
      <c r="E175" s="51" t="s">
        <v>18</v>
      </c>
      <c r="F175" s="29">
        <v>5000</v>
      </c>
      <c r="G175" s="29">
        <v>5000</v>
      </c>
      <c r="H175" s="27"/>
    </row>
    <row r="176" spans="1:8" s="9" customFormat="1" ht="12.75" customHeight="1">
      <c r="A176" s="49"/>
      <c r="B176" s="27"/>
      <c r="C176" s="27"/>
      <c r="D176" s="27"/>
      <c r="E176" s="51" t="s">
        <v>19</v>
      </c>
      <c r="F176" s="29">
        <v>0</v>
      </c>
      <c r="G176" s="29">
        <v>0</v>
      </c>
      <c r="H176" s="27"/>
    </row>
    <row r="177" spans="1:8" s="9" customFormat="1" ht="12.75" customHeight="1">
      <c r="A177" s="49"/>
      <c r="B177" s="27"/>
      <c r="C177" s="27"/>
      <c r="D177" s="27"/>
      <c r="E177" s="51" t="s">
        <v>20</v>
      </c>
      <c r="F177" s="29">
        <v>244.6</v>
      </c>
      <c r="G177" s="29">
        <v>244.6</v>
      </c>
      <c r="H177" s="27"/>
    </row>
    <row r="178" spans="1:8" s="9" customFormat="1" ht="12.75" customHeight="1">
      <c r="A178" s="49"/>
      <c r="B178" s="27"/>
      <c r="C178" s="27"/>
      <c r="D178" s="27"/>
      <c r="E178" s="51" t="s">
        <v>21</v>
      </c>
      <c r="F178" s="29">
        <v>0</v>
      </c>
      <c r="G178" s="29">
        <v>0</v>
      </c>
      <c r="H178" s="27"/>
    </row>
    <row r="179" spans="1:8" s="9" customFormat="1" ht="12.75" customHeight="1">
      <c r="A179" s="49" t="s">
        <v>133</v>
      </c>
      <c r="B179" s="50" t="s">
        <v>134</v>
      </c>
      <c r="C179" s="27">
        <v>2019</v>
      </c>
      <c r="D179" s="27" t="s">
        <v>116</v>
      </c>
      <c r="E179" s="51" t="s">
        <v>16</v>
      </c>
      <c r="F179" s="29">
        <f>SUM(F180:F183)</f>
        <v>395.2</v>
      </c>
      <c r="G179" s="29">
        <f>SUM(G180:G183)</f>
        <v>378</v>
      </c>
      <c r="H179" s="50" t="s">
        <v>135</v>
      </c>
    </row>
    <row r="180" spans="1:8" s="9" customFormat="1" ht="12.75" customHeight="1">
      <c r="A180" s="49"/>
      <c r="B180" s="50"/>
      <c r="C180" s="27"/>
      <c r="D180" s="27"/>
      <c r="E180" s="51" t="s">
        <v>18</v>
      </c>
      <c r="F180" s="29">
        <f>389.2+6</f>
        <v>395.2</v>
      </c>
      <c r="G180" s="29">
        <v>378</v>
      </c>
      <c r="H180" s="50"/>
    </row>
    <row r="181" spans="1:8" s="9" customFormat="1" ht="12.75" customHeight="1">
      <c r="A181" s="49"/>
      <c r="B181" s="50"/>
      <c r="C181" s="27"/>
      <c r="D181" s="27"/>
      <c r="E181" s="51" t="s">
        <v>19</v>
      </c>
      <c r="F181" s="29">
        <v>0</v>
      </c>
      <c r="G181" s="29">
        <v>0</v>
      </c>
      <c r="H181" s="50"/>
    </row>
    <row r="182" spans="1:8" s="9" customFormat="1" ht="12.75" customHeight="1">
      <c r="A182" s="49"/>
      <c r="B182" s="50"/>
      <c r="C182" s="27"/>
      <c r="D182" s="27"/>
      <c r="E182" s="51" t="s">
        <v>20</v>
      </c>
      <c r="F182" s="29">
        <v>0</v>
      </c>
      <c r="G182" s="29">
        <v>0</v>
      </c>
      <c r="H182" s="50"/>
    </row>
    <row r="183" spans="1:8" s="9" customFormat="1" ht="12.75" customHeight="1">
      <c r="A183" s="49"/>
      <c r="B183" s="50"/>
      <c r="C183" s="27"/>
      <c r="D183" s="27"/>
      <c r="E183" s="51" t="s">
        <v>21</v>
      </c>
      <c r="F183" s="29">
        <v>0</v>
      </c>
      <c r="G183" s="29">
        <v>0</v>
      </c>
      <c r="H183" s="50"/>
    </row>
    <row r="184" spans="1:17" s="9" customFormat="1" ht="12.75" customHeight="1">
      <c r="A184" s="58" t="s">
        <v>136</v>
      </c>
      <c r="B184" s="59" t="s">
        <v>137</v>
      </c>
      <c r="C184" s="60">
        <v>2019</v>
      </c>
      <c r="D184" s="60" t="s">
        <v>116</v>
      </c>
      <c r="E184" s="51" t="s">
        <v>16</v>
      </c>
      <c r="F184" s="29">
        <f>SUM(F185:F188)</f>
        <v>1127.6999999999998</v>
      </c>
      <c r="G184" s="29">
        <f>G185+G186+G187+G188</f>
        <v>1111.6</v>
      </c>
      <c r="H184" s="61" t="s">
        <v>138</v>
      </c>
      <c r="J184" s="62"/>
      <c r="K184" s="62"/>
      <c r="L184" s="62"/>
      <c r="M184" s="62"/>
      <c r="N184" s="62"/>
      <c r="O184" s="62"/>
      <c r="P184" s="62"/>
      <c r="Q184" s="62"/>
    </row>
    <row r="185" spans="1:17" s="9" customFormat="1" ht="12.75" customHeight="1">
      <c r="A185" s="58"/>
      <c r="B185" s="59"/>
      <c r="C185" s="60"/>
      <c r="D185" s="60"/>
      <c r="E185" s="51" t="s">
        <v>18</v>
      </c>
      <c r="F185" s="29">
        <f>103.5+134.1+265.3+59</f>
        <v>561.9</v>
      </c>
      <c r="G185" s="29">
        <v>561.7</v>
      </c>
      <c r="H185" s="61"/>
      <c r="J185" s="62"/>
      <c r="K185" s="62"/>
      <c r="L185" s="62"/>
      <c r="M185" s="62"/>
      <c r="N185" s="62"/>
      <c r="O185" s="62"/>
      <c r="P185" s="62"/>
      <c r="Q185" s="62"/>
    </row>
    <row r="186" spans="1:17" s="9" customFormat="1" ht="12.75" customHeight="1">
      <c r="A186" s="58"/>
      <c r="B186" s="59"/>
      <c r="C186" s="60"/>
      <c r="D186" s="60"/>
      <c r="E186" s="51" t="s">
        <v>19</v>
      </c>
      <c r="F186" s="29">
        <v>0</v>
      </c>
      <c r="G186" s="29">
        <v>0</v>
      </c>
      <c r="H186" s="61"/>
      <c r="J186" s="62"/>
      <c r="K186" s="63"/>
      <c r="L186" s="62"/>
      <c r="M186" s="63"/>
      <c r="N186" s="62"/>
      <c r="O186" s="62"/>
      <c r="P186" s="62"/>
      <c r="Q186" s="62"/>
    </row>
    <row r="187" spans="1:17" s="9" customFormat="1" ht="12.75" customHeight="1">
      <c r="A187" s="58"/>
      <c r="B187" s="59"/>
      <c r="C187" s="60"/>
      <c r="D187" s="60"/>
      <c r="E187" s="51" t="s">
        <v>20</v>
      </c>
      <c r="F187" s="29">
        <f>57.5+113.7+325+25.3+44.3</f>
        <v>565.8</v>
      </c>
      <c r="G187" s="29">
        <v>549.9</v>
      </c>
      <c r="H187" s="61"/>
      <c r="J187" s="62"/>
      <c r="K187" s="63"/>
      <c r="L187" s="62"/>
      <c r="M187" s="62"/>
      <c r="N187" s="62"/>
      <c r="O187" s="62"/>
      <c r="P187" s="62"/>
      <c r="Q187" s="62"/>
    </row>
    <row r="188" spans="1:17" s="9" customFormat="1" ht="12.75" customHeight="1">
      <c r="A188" s="58"/>
      <c r="B188" s="59"/>
      <c r="C188" s="60"/>
      <c r="D188" s="60"/>
      <c r="E188" s="64" t="s">
        <v>21</v>
      </c>
      <c r="F188" s="65">
        <v>0</v>
      </c>
      <c r="G188" s="29">
        <v>0</v>
      </c>
      <c r="H188" s="61"/>
      <c r="J188" s="62"/>
      <c r="K188" s="62"/>
      <c r="L188" s="62"/>
      <c r="M188" s="62"/>
      <c r="N188" s="62"/>
      <c r="O188" s="62"/>
      <c r="P188" s="62"/>
      <c r="Q188" s="62"/>
    </row>
    <row r="189" spans="1:8" s="9" customFormat="1" ht="12.75" customHeight="1">
      <c r="A189" s="66" t="s">
        <v>139</v>
      </c>
      <c r="B189" s="67" t="s">
        <v>140</v>
      </c>
      <c r="C189" s="54">
        <v>2019</v>
      </c>
      <c r="D189" s="54" t="s">
        <v>116</v>
      </c>
      <c r="E189" s="68" t="s">
        <v>16</v>
      </c>
      <c r="F189" s="69">
        <f>SUM(F190:F193)</f>
        <v>0</v>
      </c>
      <c r="G189" s="69">
        <f>SUM(G190:G193)</f>
        <v>0</v>
      </c>
      <c r="H189" s="54" t="s">
        <v>120</v>
      </c>
    </row>
    <row r="190" spans="1:8" s="9" customFormat="1" ht="12.75" customHeight="1">
      <c r="A190" s="66"/>
      <c r="B190" s="67"/>
      <c r="C190" s="54"/>
      <c r="D190" s="54"/>
      <c r="E190" s="51" t="s">
        <v>18</v>
      </c>
      <c r="F190" s="29">
        <v>0</v>
      </c>
      <c r="G190" s="29">
        <v>0</v>
      </c>
      <c r="H190" s="54"/>
    </row>
    <row r="191" spans="1:8" s="9" customFormat="1" ht="12.75" customHeight="1">
      <c r="A191" s="66"/>
      <c r="B191" s="67"/>
      <c r="C191" s="54"/>
      <c r="D191" s="54"/>
      <c r="E191" s="51" t="s">
        <v>19</v>
      </c>
      <c r="F191" s="29">
        <v>0</v>
      </c>
      <c r="G191" s="29">
        <v>0</v>
      </c>
      <c r="H191" s="54"/>
    </row>
    <row r="192" spans="1:8" s="9" customFormat="1" ht="12.75" customHeight="1">
      <c r="A192" s="66"/>
      <c r="B192" s="67"/>
      <c r="C192" s="54"/>
      <c r="D192" s="54"/>
      <c r="E192" s="51" t="s">
        <v>20</v>
      </c>
      <c r="F192" s="29">
        <v>0</v>
      </c>
      <c r="G192" s="29">
        <v>0</v>
      </c>
      <c r="H192" s="54"/>
    </row>
    <row r="193" spans="1:8" s="9" customFormat="1" ht="12.75" customHeight="1">
      <c r="A193" s="66"/>
      <c r="B193" s="67"/>
      <c r="C193" s="54"/>
      <c r="D193" s="54"/>
      <c r="E193" s="28" t="s">
        <v>21</v>
      </c>
      <c r="F193" s="29">
        <v>0</v>
      </c>
      <c r="G193" s="29">
        <v>0</v>
      </c>
      <c r="H193" s="54"/>
    </row>
    <row r="194" spans="1:8" s="9" customFormat="1" ht="14.25" customHeight="1">
      <c r="A194" s="49" t="s">
        <v>141</v>
      </c>
      <c r="B194" s="50" t="s">
        <v>142</v>
      </c>
      <c r="C194" s="27">
        <v>2019</v>
      </c>
      <c r="D194" s="27" t="s">
        <v>116</v>
      </c>
      <c r="E194" s="51" t="s">
        <v>16</v>
      </c>
      <c r="F194" s="29">
        <f>F198+F197+F196+F195</f>
        <v>0</v>
      </c>
      <c r="G194" s="29">
        <f>G198+G197+G196+G195</f>
        <v>0</v>
      </c>
      <c r="H194" s="27" t="s">
        <v>120</v>
      </c>
    </row>
    <row r="195" spans="1:8" s="9" customFormat="1" ht="14.25" customHeight="1">
      <c r="A195" s="49"/>
      <c r="B195" s="50"/>
      <c r="C195" s="27"/>
      <c r="D195" s="27"/>
      <c r="E195" s="51" t="s">
        <v>18</v>
      </c>
      <c r="F195" s="29">
        <v>0</v>
      </c>
      <c r="G195" s="29">
        <v>0</v>
      </c>
      <c r="H195" s="27"/>
    </row>
    <row r="196" spans="1:8" s="9" customFormat="1" ht="14.25" customHeight="1">
      <c r="A196" s="49"/>
      <c r="B196" s="50"/>
      <c r="C196" s="27"/>
      <c r="D196" s="27"/>
      <c r="E196" s="51" t="s">
        <v>19</v>
      </c>
      <c r="F196" s="29">
        <v>0</v>
      </c>
      <c r="G196" s="29">
        <v>0</v>
      </c>
      <c r="H196" s="27"/>
    </row>
    <row r="197" spans="1:8" s="9" customFormat="1" ht="14.25" customHeight="1">
      <c r="A197" s="49"/>
      <c r="B197" s="50"/>
      <c r="C197" s="27"/>
      <c r="D197" s="27"/>
      <c r="E197" s="51" t="s">
        <v>20</v>
      </c>
      <c r="F197" s="29">
        <v>0</v>
      </c>
      <c r="G197" s="29">
        <v>0</v>
      </c>
      <c r="H197" s="27"/>
    </row>
    <row r="198" spans="1:8" s="9" customFormat="1" ht="14.25" customHeight="1">
      <c r="A198" s="49"/>
      <c r="B198" s="50"/>
      <c r="C198" s="27"/>
      <c r="D198" s="27"/>
      <c r="E198" s="51" t="s">
        <v>21</v>
      </c>
      <c r="F198" s="29">
        <v>0</v>
      </c>
      <c r="G198" s="29">
        <v>0</v>
      </c>
      <c r="H198" s="27"/>
    </row>
    <row r="199" spans="1:8" s="9" customFormat="1" ht="14.25" customHeight="1">
      <c r="A199" s="49" t="s">
        <v>143</v>
      </c>
      <c r="B199" s="50" t="s">
        <v>144</v>
      </c>
      <c r="C199" s="27">
        <v>2019</v>
      </c>
      <c r="D199" s="27" t="s">
        <v>116</v>
      </c>
      <c r="E199" s="51" t="s">
        <v>16</v>
      </c>
      <c r="F199" s="29">
        <f>F203+F202+F201+F200</f>
        <v>35.1</v>
      </c>
      <c r="G199" s="29">
        <f>G203+G202+G201+G200</f>
        <v>35.1</v>
      </c>
      <c r="H199" s="27" t="s">
        <v>145</v>
      </c>
    </row>
    <row r="200" spans="1:8" s="9" customFormat="1" ht="14.25" customHeight="1">
      <c r="A200" s="49"/>
      <c r="B200" s="50"/>
      <c r="C200" s="27"/>
      <c r="D200" s="27"/>
      <c r="E200" s="51" t="s">
        <v>18</v>
      </c>
      <c r="F200" s="29">
        <v>0</v>
      </c>
      <c r="G200" s="29">
        <v>0</v>
      </c>
      <c r="H200" s="27"/>
    </row>
    <row r="201" spans="1:8" s="9" customFormat="1" ht="14.25" customHeight="1">
      <c r="A201" s="49"/>
      <c r="B201" s="50"/>
      <c r="C201" s="27"/>
      <c r="D201" s="27"/>
      <c r="E201" s="51" t="s">
        <v>19</v>
      </c>
      <c r="F201" s="29">
        <v>0</v>
      </c>
      <c r="G201" s="29">
        <v>0</v>
      </c>
      <c r="H201" s="27"/>
    </row>
    <row r="202" spans="1:8" s="9" customFormat="1" ht="14.25" customHeight="1">
      <c r="A202" s="49"/>
      <c r="B202" s="50"/>
      <c r="C202" s="27"/>
      <c r="D202" s="27"/>
      <c r="E202" s="51" t="s">
        <v>20</v>
      </c>
      <c r="F202" s="29">
        <v>35.1</v>
      </c>
      <c r="G202" s="29">
        <v>35.1</v>
      </c>
      <c r="H202" s="27"/>
    </row>
    <row r="203" spans="1:8" s="9" customFormat="1" ht="14.25" customHeight="1">
      <c r="A203" s="49"/>
      <c r="B203" s="50"/>
      <c r="C203" s="27"/>
      <c r="D203" s="27"/>
      <c r="E203" s="51" t="s">
        <v>21</v>
      </c>
      <c r="F203" s="29">
        <v>0</v>
      </c>
      <c r="G203" s="29">
        <v>0</v>
      </c>
      <c r="H203" s="27"/>
    </row>
    <row r="204" spans="1:8" s="9" customFormat="1" ht="14.25" customHeight="1">
      <c r="A204" s="49" t="s">
        <v>146</v>
      </c>
      <c r="B204" s="50" t="s">
        <v>147</v>
      </c>
      <c r="C204" s="27">
        <v>2019</v>
      </c>
      <c r="D204" s="27" t="s">
        <v>116</v>
      </c>
      <c r="E204" s="51" t="s">
        <v>16</v>
      </c>
      <c r="F204" s="29">
        <f>F208+F207+F206+F205</f>
        <v>641.5999999999999</v>
      </c>
      <c r="G204" s="29">
        <f>G208+G207+G206+G205</f>
        <v>641.6</v>
      </c>
      <c r="H204" s="27" t="s">
        <v>148</v>
      </c>
    </row>
    <row r="205" spans="1:8" s="9" customFormat="1" ht="14.25" customHeight="1">
      <c r="A205" s="49"/>
      <c r="B205" s="50"/>
      <c r="C205" s="27"/>
      <c r="D205" s="27"/>
      <c r="E205" s="51" t="s">
        <v>18</v>
      </c>
      <c r="F205" s="29">
        <f>378+226.8-88.6</f>
        <v>516.1999999999999</v>
      </c>
      <c r="G205" s="29">
        <v>516.2</v>
      </c>
      <c r="H205" s="27"/>
    </row>
    <row r="206" spans="1:8" s="9" customFormat="1" ht="14.25" customHeight="1">
      <c r="A206" s="49"/>
      <c r="B206" s="50"/>
      <c r="C206" s="27"/>
      <c r="D206" s="27"/>
      <c r="E206" s="51" t="s">
        <v>19</v>
      </c>
      <c r="F206" s="29">
        <v>0</v>
      </c>
      <c r="G206" s="29">
        <v>0</v>
      </c>
      <c r="H206" s="27"/>
    </row>
    <row r="207" spans="1:8" s="9" customFormat="1" ht="14.25" customHeight="1">
      <c r="A207" s="49"/>
      <c r="B207" s="50"/>
      <c r="C207" s="27"/>
      <c r="D207" s="27"/>
      <c r="E207" s="51" t="s">
        <v>20</v>
      </c>
      <c r="F207" s="29">
        <v>125.4</v>
      </c>
      <c r="G207" s="29">
        <v>125.4</v>
      </c>
      <c r="H207" s="27"/>
    </row>
    <row r="208" spans="1:8" s="9" customFormat="1" ht="14.25" customHeight="1">
      <c r="A208" s="49"/>
      <c r="B208" s="50"/>
      <c r="C208" s="27"/>
      <c r="D208" s="27"/>
      <c r="E208" s="51" t="s">
        <v>21</v>
      </c>
      <c r="F208" s="29">
        <v>0</v>
      </c>
      <c r="G208" s="29">
        <v>0</v>
      </c>
      <c r="H208" s="27"/>
    </row>
    <row r="209" spans="1:8" s="3" customFormat="1" ht="28.5" customHeight="1">
      <c r="A209" s="49" t="s">
        <v>149</v>
      </c>
      <c r="B209" s="50" t="s">
        <v>150</v>
      </c>
      <c r="C209" s="27">
        <v>2019</v>
      </c>
      <c r="D209" s="27" t="s">
        <v>116</v>
      </c>
      <c r="E209" s="51" t="s">
        <v>16</v>
      </c>
      <c r="F209" s="29">
        <f>F213+F212+F211+F210</f>
        <v>722.6</v>
      </c>
      <c r="G209" s="29">
        <f>G213+G212+G211+G210</f>
        <v>722.6</v>
      </c>
      <c r="H209" s="27" t="s">
        <v>151</v>
      </c>
    </row>
    <row r="210" spans="1:8" s="3" customFormat="1" ht="28.5" customHeight="1">
      <c r="A210" s="49"/>
      <c r="B210" s="50"/>
      <c r="C210" s="27"/>
      <c r="D210" s="27"/>
      <c r="E210" s="51" t="s">
        <v>18</v>
      </c>
      <c r="F210" s="29">
        <v>0</v>
      </c>
      <c r="G210" s="29">
        <v>0</v>
      </c>
      <c r="H210" s="27"/>
    </row>
    <row r="211" spans="1:8" s="3" customFormat="1" ht="28.5" customHeight="1">
      <c r="A211" s="49"/>
      <c r="B211" s="50"/>
      <c r="C211" s="27"/>
      <c r="D211" s="27"/>
      <c r="E211" s="51" t="s">
        <v>19</v>
      </c>
      <c r="F211" s="29">
        <v>185</v>
      </c>
      <c r="G211" s="29">
        <v>185</v>
      </c>
      <c r="H211" s="27"/>
    </row>
    <row r="212" spans="1:8" s="3" customFormat="1" ht="28.5" customHeight="1">
      <c r="A212" s="49"/>
      <c r="B212" s="50"/>
      <c r="C212" s="27"/>
      <c r="D212" s="27"/>
      <c r="E212" s="51" t="s">
        <v>20</v>
      </c>
      <c r="F212" s="29">
        <v>537.6</v>
      </c>
      <c r="G212" s="29">
        <f>34.3+60.2+102.6+20.5+120+200</f>
        <v>537.6</v>
      </c>
      <c r="H212" s="27"/>
    </row>
    <row r="213" spans="1:8" s="3" customFormat="1" ht="28.5" customHeight="1">
      <c r="A213" s="49"/>
      <c r="B213" s="50"/>
      <c r="C213" s="27"/>
      <c r="D213" s="27"/>
      <c r="E213" s="51" t="s">
        <v>21</v>
      </c>
      <c r="F213" s="29">
        <v>0</v>
      </c>
      <c r="G213" s="29">
        <v>0</v>
      </c>
      <c r="H213" s="27"/>
    </row>
    <row r="214" spans="1:8" ht="16.5" customHeight="1">
      <c r="A214" s="18" t="s">
        <v>152</v>
      </c>
      <c r="B214" s="18"/>
      <c r="C214" s="18"/>
      <c r="D214" s="18"/>
      <c r="E214" s="18"/>
      <c r="F214" s="18"/>
      <c r="G214" s="18"/>
      <c r="H214" s="18"/>
    </row>
    <row r="215" spans="1:8" ht="23.25" customHeight="1">
      <c r="A215" s="49" t="s">
        <v>153</v>
      </c>
      <c r="B215" s="27" t="s">
        <v>154</v>
      </c>
      <c r="C215" s="27">
        <v>2019</v>
      </c>
      <c r="D215" s="27" t="s">
        <v>116</v>
      </c>
      <c r="E215" s="51" t="s">
        <v>16</v>
      </c>
      <c r="F215" s="70">
        <f>SUM(F216:F219)</f>
        <v>0</v>
      </c>
      <c r="G215" s="70">
        <f>SUM(G216:G219)</f>
        <v>0</v>
      </c>
      <c r="H215" s="27" t="s">
        <v>120</v>
      </c>
    </row>
    <row r="216" spans="1:8" ht="16.5" customHeight="1">
      <c r="A216" s="49"/>
      <c r="B216" s="27"/>
      <c r="C216" s="27"/>
      <c r="D216" s="27"/>
      <c r="E216" s="51" t="s">
        <v>18</v>
      </c>
      <c r="F216" s="70">
        <v>0</v>
      </c>
      <c r="G216" s="29">
        <v>0</v>
      </c>
      <c r="H216" s="27"/>
    </row>
    <row r="217" spans="1:8" ht="18" customHeight="1">
      <c r="A217" s="49"/>
      <c r="B217" s="27"/>
      <c r="C217" s="27"/>
      <c r="D217" s="27"/>
      <c r="E217" s="51" t="s">
        <v>19</v>
      </c>
      <c r="F217" s="70">
        <v>0</v>
      </c>
      <c r="G217" s="29">
        <v>0</v>
      </c>
      <c r="H217" s="27"/>
    </row>
    <row r="218" spans="1:8" ht="15.75" customHeight="1">
      <c r="A218" s="49"/>
      <c r="B218" s="27"/>
      <c r="C218" s="27"/>
      <c r="D218" s="27"/>
      <c r="E218" s="51" t="s">
        <v>20</v>
      </c>
      <c r="F218" s="70">
        <v>0</v>
      </c>
      <c r="G218" s="70">
        <v>0</v>
      </c>
      <c r="H218" s="27"/>
    </row>
    <row r="219" spans="1:8" ht="14.25" customHeight="1">
      <c r="A219" s="49"/>
      <c r="B219" s="27"/>
      <c r="C219" s="27"/>
      <c r="D219" s="27"/>
      <c r="E219" s="51" t="s">
        <v>21</v>
      </c>
      <c r="F219" s="71">
        <v>0</v>
      </c>
      <c r="G219" s="29">
        <v>0</v>
      </c>
      <c r="H219" s="27"/>
    </row>
    <row r="220" spans="1:8" ht="18.75" customHeight="1">
      <c r="A220" s="49" t="s">
        <v>155</v>
      </c>
      <c r="B220" s="27" t="s">
        <v>156</v>
      </c>
      <c r="C220" s="27">
        <v>2019</v>
      </c>
      <c r="D220" s="27" t="s">
        <v>116</v>
      </c>
      <c r="E220" s="51" t="s">
        <v>16</v>
      </c>
      <c r="F220" s="72">
        <f>SUM(F221:F224)</f>
        <v>296.1</v>
      </c>
      <c r="G220" s="72">
        <f>SUM(G221:G224)</f>
        <v>268.5</v>
      </c>
      <c r="H220" s="27" t="s">
        <v>157</v>
      </c>
    </row>
    <row r="221" spans="1:8" ht="15.75" customHeight="1">
      <c r="A221" s="49"/>
      <c r="B221" s="27"/>
      <c r="C221" s="27"/>
      <c r="D221" s="27"/>
      <c r="E221" s="51" t="s">
        <v>18</v>
      </c>
      <c r="F221" s="72">
        <v>0</v>
      </c>
      <c r="G221" s="29">
        <v>0</v>
      </c>
      <c r="H221" s="27"/>
    </row>
    <row r="222" spans="1:8" ht="16.5" customHeight="1">
      <c r="A222" s="49"/>
      <c r="B222" s="27"/>
      <c r="C222" s="27"/>
      <c r="D222" s="27"/>
      <c r="E222" s="51" t="s">
        <v>19</v>
      </c>
      <c r="F222" s="72">
        <v>0</v>
      </c>
      <c r="G222" s="29">
        <v>0</v>
      </c>
      <c r="H222" s="27"/>
    </row>
    <row r="223" spans="1:8" ht="15" customHeight="1">
      <c r="A223" s="49"/>
      <c r="B223" s="27"/>
      <c r="C223" s="27"/>
      <c r="D223" s="27"/>
      <c r="E223" s="51" t="s">
        <v>20</v>
      </c>
      <c r="F223" s="72">
        <f>33+27.2+16+67+72.8+80.1</f>
        <v>296.1</v>
      </c>
      <c r="G223" s="72">
        <v>268.5</v>
      </c>
      <c r="H223" s="27"/>
    </row>
    <row r="224" spans="1:8" ht="15.75" customHeight="1">
      <c r="A224" s="49"/>
      <c r="B224" s="27"/>
      <c r="C224" s="27"/>
      <c r="D224" s="27"/>
      <c r="E224" s="51" t="s">
        <v>21</v>
      </c>
      <c r="F224" s="72">
        <v>0</v>
      </c>
      <c r="G224" s="29">
        <v>0</v>
      </c>
      <c r="H224" s="27"/>
    </row>
    <row r="225" spans="1:8" ht="16.5" customHeight="1">
      <c r="A225" s="73" t="s">
        <v>158</v>
      </c>
      <c r="B225" s="27" t="s">
        <v>159</v>
      </c>
      <c r="C225" s="27">
        <v>2019</v>
      </c>
      <c r="D225" s="27" t="s">
        <v>160</v>
      </c>
      <c r="E225" s="28" t="s">
        <v>16</v>
      </c>
      <c r="F225" s="74">
        <v>255.1</v>
      </c>
      <c r="G225" s="74">
        <v>194.9</v>
      </c>
      <c r="H225" s="27" t="s">
        <v>161</v>
      </c>
    </row>
    <row r="226" spans="1:8" ht="18" customHeight="1">
      <c r="A226" s="73"/>
      <c r="B226" s="27"/>
      <c r="C226" s="27"/>
      <c r="D226" s="27"/>
      <c r="E226" s="28" t="s">
        <v>18</v>
      </c>
      <c r="F226" s="29">
        <v>0</v>
      </c>
      <c r="G226" s="29">
        <v>0</v>
      </c>
      <c r="H226" s="27"/>
    </row>
    <row r="227" spans="1:8" ht="18.75" customHeight="1">
      <c r="A227" s="73"/>
      <c r="B227" s="27"/>
      <c r="C227" s="27"/>
      <c r="D227" s="27"/>
      <c r="E227" s="28" t="s">
        <v>19</v>
      </c>
      <c r="F227" s="29">
        <v>0</v>
      </c>
      <c r="G227" s="29">
        <v>0</v>
      </c>
      <c r="H227" s="27"/>
    </row>
    <row r="228" spans="1:8" ht="18.75" customHeight="1">
      <c r="A228" s="73"/>
      <c r="B228" s="27"/>
      <c r="C228" s="27"/>
      <c r="D228" s="27"/>
      <c r="E228" s="28" t="s">
        <v>20</v>
      </c>
      <c r="F228" s="74">
        <v>255.1</v>
      </c>
      <c r="G228" s="74">
        <v>194.9</v>
      </c>
      <c r="H228" s="27"/>
    </row>
    <row r="229" spans="1:8" ht="17.25" customHeight="1">
      <c r="A229" s="73"/>
      <c r="B229" s="27"/>
      <c r="C229" s="27"/>
      <c r="D229" s="27"/>
      <c r="E229" s="28" t="s">
        <v>21</v>
      </c>
      <c r="F229" s="29">
        <v>0</v>
      </c>
      <c r="G229" s="29">
        <v>0</v>
      </c>
      <c r="H229" s="27"/>
    </row>
    <row r="230" spans="1:8" ht="18">
      <c r="A230" s="18" t="s">
        <v>162</v>
      </c>
      <c r="B230" s="18"/>
      <c r="C230" s="18"/>
      <c r="D230" s="18"/>
      <c r="E230" s="18"/>
      <c r="F230" s="18"/>
      <c r="G230" s="18"/>
      <c r="H230" s="18"/>
    </row>
    <row r="231" spans="1:8" ht="25.5" customHeight="1">
      <c r="A231" s="27" t="s">
        <v>163</v>
      </c>
      <c r="B231" s="27" t="s">
        <v>164</v>
      </c>
      <c r="C231" s="27">
        <v>2019</v>
      </c>
      <c r="D231" s="27" t="s">
        <v>165</v>
      </c>
      <c r="E231" s="75" t="s">
        <v>16</v>
      </c>
      <c r="F231" s="76">
        <v>145.4</v>
      </c>
      <c r="G231" s="76">
        <v>248</v>
      </c>
      <c r="H231" s="27" t="s">
        <v>166</v>
      </c>
    </row>
    <row r="232" spans="1:8" ht="14.25">
      <c r="A232" s="27"/>
      <c r="B232" s="27"/>
      <c r="C232" s="27"/>
      <c r="D232" s="27"/>
      <c r="E232" s="75" t="s">
        <v>18</v>
      </c>
      <c r="F232" s="76">
        <v>0</v>
      </c>
      <c r="G232" s="76">
        <v>0</v>
      </c>
      <c r="H232" s="27"/>
    </row>
    <row r="233" spans="1:8" ht="14.25">
      <c r="A233" s="27"/>
      <c r="B233" s="27"/>
      <c r="C233" s="27"/>
      <c r="D233" s="27"/>
      <c r="E233" s="75" t="s">
        <v>19</v>
      </c>
      <c r="F233" s="76">
        <v>0</v>
      </c>
      <c r="G233" s="76">
        <v>0</v>
      </c>
      <c r="H233" s="27"/>
    </row>
    <row r="234" spans="1:8" ht="14.25">
      <c r="A234" s="27"/>
      <c r="B234" s="27"/>
      <c r="C234" s="27"/>
      <c r="D234" s="27"/>
      <c r="E234" s="75" t="s">
        <v>20</v>
      </c>
      <c r="F234" s="76">
        <v>145.4</v>
      </c>
      <c r="G234" s="76">
        <v>248</v>
      </c>
      <c r="H234" s="27"/>
    </row>
    <row r="235" spans="1:8" ht="14.25">
      <c r="A235" s="27"/>
      <c r="B235" s="27"/>
      <c r="C235" s="27"/>
      <c r="D235" s="27"/>
      <c r="E235" s="75" t="s">
        <v>21</v>
      </c>
      <c r="F235" s="76">
        <v>0</v>
      </c>
      <c r="G235" s="76">
        <v>0</v>
      </c>
      <c r="H235" s="27"/>
    </row>
    <row r="236" spans="1:8" ht="25.5" customHeight="1">
      <c r="A236" s="27" t="s">
        <v>167</v>
      </c>
      <c r="B236" s="27" t="s">
        <v>168</v>
      </c>
      <c r="C236" s="27">
        <v>2019</v>
      </c>
      <c r="D236" s="27" t="s">
        <v>165</v>
      </c>
      <c r="E236" s="75" t="s">
        <v>16</v>
      </c>
      <c r="F236" s="76">
        <v>959.6</v>
      </c>
      <c r="G236" s="76">
        <v>1000</v>
      </c>
      <c r="H236" s="27" t="s">
        <v>169</v>
      </c>
    </row>
    <row r="237" spans="1:8" ht="14.25">
      <c r="A237" s="27"/>
      <c r="B237" s="27"/>
      <c r="C237" s="27"/>
      <c r="D237" s="27"/>
      <c r="E237" s="75" t="s">
        <v>18</v>
      </c>
      <c r="F237" s="76">
        <v>0</v>
      </c>
      <c r="G237" s="76">
        <v>0</v>
      </c>
      <c r="H237" s="27"/>
    </row>
    <row r="238" spans="1:8" ht="14.25">
      <c r="A238" s="27"/>
      <c r="B238" s="27"/>
      <c r="C238" s="27"/>
      <c r="D238" s="27"/>
      <c r="E238" s="75" t="s">
        <v>19</v>
      </c>
      <c r="F238" s="76">
        <v>0</v>
      </c>
      <c r="G238" s="76">
        <v>0</v>
      </c>
      <c r="H238" s="27"/>
    </row>
    <row r="239" spans="1:8" ht="14.25">
      <c r="A239" s="27"/>
      <c r="B239" s="27"/>
      <c r="C239" s="27"/>
      <c r="D239" s="27"/>
      <c r="E239" s="75" t="s">
        <v>20</v>
      </c>
      <c r="F239" s="76">
        <v>959.6</v>
      </c>
      <c r="G239" s="76">
        <v>1000</v>
      </c>
      <c r="H239" s="27"/>
    </row>
    <row r="240" spans="1:8" ht="14.25">
      <c r="A240" s="27"/>
      <c r="B240" s="27"/>
      <c r="C240" s="27"/>
      <c r="D240" s="27"/>
      <c r="E240" s="75" t="s">
        <v>21</v>
      </c>
      <c r="F240" s="76">
        <v>0</v>
      </c>
      <c r="G240" s="76">
        <v>0</v>
      </c>
      <c r="H240" s="27"/>
    </row>
    <row r="241" spans="1:8" ht="16.5" customHeight="1">
      <c r="A241" s="17" t="s">
        <v>170</v>
      </c>
      <c r="B241" s="17"/>
      <c r="C241" s="17"/>
      <c r="D241" s="17"/>
      <c r="E241" s="17"/>
      <c r="F241" s="17"/>
      <c r="G241" s="17"/>
      <c r="H241" s="17"/>
    </row>
    <row r="242" spans="1:8" ht="16.5" customHeight="1">
      <c r="A242" s="18" t="s">
        <v>171</v>
      </c>
      <c r="B242" s="18"/>
      <c r="C242" s="18"/>
      <c r="D242" s="18"/>
      <c r="E242" s="18"/>
      <c r="F242" s="18"/>
      <c r="G242" s="18"/>
      <c r="H242" s="18"/>
    </row>
    <row r="243" spans="1:8" ht="34.5" customHeight="1">
      <c r="A243" s="77" t="s">
        <v>172</v>
      </c>
      <c r="B243" s="78" t="s">
        <v>173</v>
      </c>
      <c r="C243" s="77">
        <v>2019</v>
      </c>
      <c r="D243" s="27" t="s">
        <v>174</v>
      </c>
      <c r="E243" s="79" t="s">
        <v>175</v>
      </c>
      <c r="F243" s="80">
        <v>1512.45</v>
      </c>
      <c r="G243" s="80">
        <v>1512.45</v>
      </c>
      <c r="H243" s="81" t="s">
        <v>176</v>
      </c>
    </row>
    <row r="244" spans="1:8" ht="35.25" customHeight="1">
      <c r="A244" s="77"/>
      <c r="B244" s="78"/>
      <c r="C244" s="77"/>
      <c r="D244" s="27"/>
      <c r="E244" s="79" t="s">
        <v>18</v>
      </c>
      <c r="F244" s="82">
        <v>0</v>
      </c>
      <c r="G244" s="29">
        <v>0</v>
      </c>
      <c r="H244" s="81"/>
    </row>
    <row r="245" spans="1:8" ht="36" customHeight="1">
      <c r="A245" s="77"/>
      <c r="B245" s="78"/>
      <c r="C245" s="77"/>
      <c r="D245" s="27"/>
      <c r="E245" s="79" t="s">
        <v>19</v>
      </c>
      <c r="F245" s="82">
        <v>0</v>
      </c>
      <c r="G245" s="29">
        <v>0</v>
      </c>
      <c r="H245" s="81"/>
    </row>
    <row r="246" spans="1:8" ht="35.25" customHeight="1">
      <c r="A246" s="77"/>
      <c r="B246" s="78"/>
      <c r="C246" s="77"/>
      <c r="D246" s="27"/>
      <c r="E246" s="79" t="s">
        <v>20</v>
      </c>
      <c r="F246" s="82">
        <v>0</v>
      </c>
      <c r="G246" s="29">
        <v>0</v>
      </c>
      <c r="H246" s="81"/>
    </row>
    <row r="247" spans="1:8" ht="32.25" customHeight="1">
      <c r="A247" s="77"/>
      <c r="B247" s="78"/>
      <c r="C247" s="77"/>
      <c r="D247" s="27"/>
      <c r="E247" s="79" t="s">
        <v>177</v>
      </c>
      <c r="F247" s="80">
        <v>1512.45</v>
      </c>
      <c r="G247" s="80">
        <v>1512.45</v>
      </c>
      <c r="H247" s="81"/>
    </row>
    <row r="248" spans="1:8" ht="24.75" customHeight="1">
      <c r="A248" s="77" t="s">
        <v>178</v>
      </c>
      <c r="B248" s="78" t="s">
        <v>179</v>
      </c>
      <c r="C248" s="77">
        <v>2019</v>
      </c>
      <c r="D248" s="27" t="s">
        <v>174</v>
      </c>
      <c r="E248" s="83" t="s">
        <v>175</v>
      </c>
      <c r="F248" s="82">
        <v>183.9</v>
      </c>
      <c r="G248" s="34">
        <f>G249+G250+G251+G252</f>
        <v>183.9</v>
      </c>
      <c r="H248" s="81" t="s">
        <v>180</v>
      </c>
    </row>
    <row r="249" spans="1:8" ht="19.5" customHeight="1">
      <c r="A249" s="77"/>
      <c r="B249" s="78"/>
      <c r="C249" s="77"/>
      <c r="D249" s="27"/>
      <c r="E249" s="83" t="s">
        <v>18</v>
      </c>
      <c r="F249" s="82">
        <v>0</v>
      </c>
      <c r="G249" s="29">
        <v>0</v>
      </c>
      <c r="H249" s="81"/>
    </row>
    <row r="250" spans="1:8" ht="21" customHeight="1">
      <c r="A250" s="77"/>
      <c r="B250" s="78"/>
      <c r="C250" s="77"/>
      <c r="D250" s="27"/>
      <c r="E250" s="83" t="s">
        <v>19</v>
      </c>
      <c r="F250" s="82">
        <v>0</v>
      </c>
      <c r="G250" s="29">
        <v>0</v>
      </c>
      <c r="H250" s="81"/>
    </row>
    <row r="251" spans="1:8" ht="18.75" customHeight="1">
      <c r="A251" s="77"/>
      <c r="B251" s="78"/>
      <c r="C251" s="77"/>
      <c r="D251" s="27"/>
      <c r="E251" s="83" t="s">
        <v>20</v>
      </c>
      <c r="F251" s="82">
        <v>0</v>
      </c>
      <c r="G251" s="29">
        <v>0</v>
      </c>
      <c r="H251" s="81"/>
    </row>
    <row r="252" spans="1:8" ht="24.75" customHeight="1">
      <c r="A252" s="77"/>
      <c r="B252" s="78"/>
      <c r="C252" s="77"/>
      <c r="D252" s="27"/>
      <c r="E252" s="83" t="s">
        <v>177</v>
      </c>
      <c r="F252" s="82">
        <v>183.9</v>
      </c>
      <c r="G252" s="82">
        <v>183.9</v>
      </c>
      <c r="H252" s="81"/>
    </row>
    <row r="253" spans="1:8" ht="23.25" customHeight="1">
      <c r="A253" s="35" t="s">
        <v>181</v>
      </c>
      <c r="B253" s="32" t="s">
        <v>182</v>
      </c>
      <c r="C253" s="32">
        <v>2019</v>
      </c>
      <c r="D253" s="32" t="s">
        <v>183</v>
      </c>
      <c r="E253" s="84" t="s">
        <v>16</v>
      </c>
      <c r="F253" s="34">
        <v>500</v>
      </c>
      <c r="G253" s="34">
        <f>G254+G255+G256+G257</f>
        <v>1682.6</v>
      </c>
      <c r="H253" s="32" t="s">
        <v>184</v>
      </c>
    </row>
    <row r="254" spans="1:8" ht="24" customHeight="1">
      <c r="A254" s="35"/>
      <c r="B254" s="32"/>
      <c r="C254" s="32"/>
      <c r="D254" s="32"/>
      <c r="E254" s="84" t="s">
        <v>18</v>
      </c>
      <c r="F254" s="34">
        <v>0</v>
      </c>
      <c r="G254" s="34">
        <v>1582.6</v>
      </c>
      <c r="H254" s="32"/>
    </row>
    <row r="255" spans="1:8" ht="23.25" customHeight="1">
      <c r="A255" s="35"/>
      <c r="B255" s="32"/>
      <c r="C255" s="32"/>
      <c r="D255" s="32"/>
      <c r="E255" s="84" t="s">
        <v>19</v>
      </c>
      <c r="F255" s="34">
        <v>0</v>
      </c>
      <c r="G255" s="34">
        <v>0</v>
      </c>
      <c r="H255" s="32"/>
    </row>
    <row r="256" spans="1:8" ht="22.5" customHeight="1">
      <c r="A256" s="35"/>
      <c r="B256" s="32"/>
      <c r="C256" s="32"/>
      <c r="D256" s="32"/>
      <c r="E256" s="84" t="s">
        <v>20</v>
      </c>
      <c r="F256" s="34">
        <v>100</v>
      </c>
      <c r="G256" s="34">
        <v>100</v>
      </c>
      <c r="H256" s="32"/>
    </row>
    <row r="257" spans="1:8" ht="23.25" customHeight="1">
      <c r="A257" s="35"/>
      <c r="B257" s="32"/>
      <c r="C257" s="32"/>
      <c r="D257" s="32"/>
      <c r="E257" s="84" t="s">
        <v>21</v>
      </c>
      <c r="F257" s="34">
        <v>400</v>
      </c>
      <c r="G257" s="34">
        <v>0</v>
      </c>
      <c r="H257" s="32"/>
    </row>
    <row r="258" spans="1:8" ht="18" customHeight="1">
      <c r="A258" s="35" t="s">
        <v>172</v>
      </c>
      <c r="B258" s="32" t="s">
        <v>185</v>
      </c>
      <c r="C258" s="32">
        <v>2019</v>
      </c>
      <c r="D258" s="32" t="s">
        <v>183</v>
      </c>
      <c r="E258" s="84" t="s">
        <v>16</v>
      </c>
      <c r="F258" s="34">
        <v>8000</v>
      </c>
      <c r="G258" s="34">
        <v>0</v>
      </c>
      <c r="H258" s="32" t="s">
        <v>186</v>
      </c>
    </row>
    <row r="259" spans="1:8" ht="16.5" customHeight="1">
      <c r="A259" s="35"/>
      <c r="B259" s="32"/>
      <c r="C259" s="32"/>
      <c r="D259" s="32"/>
      <c r="E259" s="84" t="s">
        <v>18</v>
      </c>
      <c r="F259" s="34">
        <v>0</v>
      </c>
      <c r="G259" s="34">
        <v>0</v>
      </c>
      <c r="H259" s="32"/>
    </row>
    <row r="260" spans="1:8" ht="16.5" customHeight="1">
      <c r="A260" s="35"/>
      <c r="B260" s="32"/>
      <c r="C260" s="32"/>
      <c r="D260" s="32"/>
      <c r="E260" s="84" t="s">
        <v>19</v>
      </c>
      <c r="F260" s="34">
        <v>7000</v>
      </c>
      <c r="G260" s="34">
        <v>0</v>
      </c>
      <c r="H260" s="32"/>
    </row>
    <row r="261" spans="1:8" ht="16.5" customHeight="1">
      <c r="A261" s="35"/>
      <c r="B261" s="32"/>
      <c r="C261" s="32"/>
      <c r="D261" s="32"/>
      <c r="E261" s="84" t="s">
        <v>20</v>
      </c>
      <c r="F261" s="34">
        <v>800</v>
      </c>
      <c r="G261" s="34">
        <v>0</v>
      </c>
      <c r="H261" s="32"/>
    </row>
    <row r="262" spans="1:8" ht="16.5" customHeight="1">
      <c r="A262" s="35"/>
      <c r="B262" s="32"/>
      <c r="C262" s="32"/>
      <c r="D262" s="32"/>
      <c r="E262" s="84" t="s">
        <v>21</v>
      </c>
      <c r="F262" s="34">
        <v>200</v>
      </c>
      <c r="G262" s="34">
        <v>0</v>
      </c>
      <c r="H262" s="32"/>
    </row>
    <row r="263" spans="1:8" ht="16.5" customHeight="1">
      <c r="A263" s="35" t="s">
        <v>178</v>
      </c>
      <c r="B263" s="32" t="s">
        <v>187</v>
      </c>
      <c r="C263" s="32">
        <v>2019</v>
      </c>
      <c r="D263" s="32" t="s">
        <v>183</v>
      </c>
      <c r="E263" s="84" t="s">
        <v>16</v>
      </c>
      <c r="F263" s="34">
        <v>150</v>
      </c>
      <c r="G263" s="34">
        <f>G264+G265+G266+G267</f>
        <v>18.6</v>
      </c>
      <c r="H263" s="32" t="s">
        <v>188</v>
      </c>
    </row>
    <row r="264" spans="1:8" ht="16.5" customHeight="1">
      <c r="A264" s="35"/>
      <c r="B264" s="32"/>
      <c r="C264" s="32"/>
      <c r="D264" s="32"/>
      <c r="E264" s="84" t="s">
        <v>18</v>
      </c>
      <c r="F264" s="34">
        <v>0</v>
      </c>
      <c r="G264" s="34">
        <v>0</v>
      </c>
      <c r="H264" s="32"/>
    </row>
    <row r="265" spans="1:8" ht="14.25">
      <c r="A265" s="35"/>
      <c r="B265" s="32"/>
      <c r="C265" s="32"/>
      <c r="D265" s="32"/>
      <c r="E265" s="84" t="s">
        <v>19</v>
      </c>
      <c r="F265" s="34">
        <v>100</v>
      </c>
      <c r="G265" s="34">
        <v>0</v>
      </c>
      <c r="H265" s="32"/>
    </row>
    <row r="266" spans="1:8" ht="14.25">
      <c r="A266" s="35"/>
      <c r="B266" s="32"/>
      <c r="C266" s="32"/>
      <c r="D266" s="32"/>
      <c r="E266" s="84" t="s">
        <v>20</v>
      </c>
      <c r="F266" s="34">
        <v>50</v>
      </c>
      <c r="G266" s="34">
        <v>0</v>
      </c>
      <c r="H266" s="32"/>
    </row>
    <row r="267" spans="1:8" ht="14.25">
      <c r="A267" s="35"/>
      <c r="B267" s="32"/>
      <c r="C267" s="32"/>
      <c r="D267" s="32"/>
      <c r="E267" s="84" t="s">
        <v>21</v>
      </c>
      <c r="F267" s="34">
        <v>0</v>
      </c>
      <c r="G267" s="34">
        <v>18.6</v>
      </c>
      <c r="H267" s="32"/>
    </row>
    <row r="268" spans="1:8" ht="18">
      <c r="A268" s="18" t="s">
        <v>189</v>
      </c>
      <c r="B268" s="18"/>
      <c r="C268" s="18"/>
      <c r="D268" s="18"/>
      <c r="E268" s="18"/>
      <c r="F268" s="18"/>
      <c r="G268" s="18"/>
      <c r="H268" s="18"/>
    </row>
    <row r="269" spans="1:8" ht="16.5" customHeight="1">
      <c r="A269" s="73" t="s">
        <v>190</v>
      </c>
      <c r="B269" s="27" t="s">
        <v>191</v>
      </c>
      <c r="C269" s="27">
        <v>2019</v>
      </c>
      <c r="D269" s="27" t="s">
        <v>192</v>
      </c>
      <c r="E269" s="28" t="s">
        <v>16</v>
      </c>
      <c r="F269" s="55">
        <v>0</v>
      </c>
      <c r="G269" s="55">
        <f>G273+G272+G271+G270</f>
        <v>0</v>
      </c>
      <c r="H269" s="85" t="s">
        <v>193</v>
      </c>
    </row>
    <row r="270" spans="1:8" ht="14.25">
      <c r="A270" s="73"/>
      <c r="B270" s="27"/>
      <c r="C270" s="27"/>
      <c r="D270" s="27"/>
      <c r="E270" s="28" t="s">
        <v>18</v>
      </c>
      <c r="F270" s="55">
        <v>0</v>
      </c>
      <c r="G270" s="29">
        <v>0</v>
      </c>
      <c r="H270" s="85"/>
    </row>
    <row r="271" spans="1:8" ht="14.25">
      <c r="A271" s="73"/>
      <c r="B271" s="27"/>
      <c r="C271" s="27"/>
      <c r="D271" s="27"/>
      <c r="E271" s="28" t="s">
        <v>19</v>
      </c>
      <c r="F271" s="55">
        <v>0</v>
      </c>
      <c r="G271" s="29">
        <v>0</v>
      </c>
      <c r="H271" s="85"/>
    </row>
    <row r="272" spans="1:8" ht="14.25">
      <c r="A272" s="73"/>
      <c r="B272" s="27"/>
      <c r="C272" s="27"/>
      <c r="D272" s="27"/>
      <c r="E272" s="28" t="s">
        <v>20</v>
      </c>
      <c r="F272" s="55">
        <v>0</v>
      </c>
      <c r="G272" s="29">
        <v>0</v>
      </c>
      <c r="H272" s="85"/>
    </row>
    <row r="273" spans="1:8" ht="14.25">
      <c r="A273" s="73"/>
      <c r="B273" s="27"/>
      <c r="C273" s="27"/>
      <c r="D273" s="27"/>
      <c r="E273" s="28" t="s">
        <v>21</v>
      </c>
      <c r="F273" s="55">
        <v>0</v>
      </c>
      <c r="G273" s="29">
        <v>0</v>
      </c>
      <c r="H273" s="85"/>
    </row>
    <row r="274" spans="1:8" ht="16.5" customHeight="1">
      <c r="A274" s="73" t="s">
        <v>194</v>
      </c>
      <c r="B274" s="27" t="s">
        <v>195</v>
      </c>
      <c r="C274" s="27">
        <v>2019</v>
      </c>
      <c r="D274" s="27" t="s">
        <v>192</v>
      </c>
      <c r="E274" s="28" t="s">
        <v>16</v>
      </c>
      <c r="F274" s="55">
        <v>0</v>
      </c>
      <c r="G274" s="55">
        <f>G278+G277+G276+G275</f>
        <v>712.26</v>
      </c>
      <c r="H274" s="85" t="s">
        <v>196</v>
      </c>
    </row>
    <row r="275" spans="1:8" ht="14.25">
      <c r="A275" s="73"/>
      <c r="B275" s="27"/>
      <c r="C275" s="27"/>
      <c r="D275" s="27"/>
      <c r="E275" s="28" t="s">
        <v>18</v>
      </c>
      <c r="F275" s="55">
        <v>0</v>
      </c>
      <c r="G275" s="86">
        <v>712.26</v>
      </c>
      <c r="H275" s="85"/>
    </row>
    <row r="276" spans="1:8" ht="14.25">
      <c r="A276" s="73"/>
      <c r="B276" s="27"/>
      <c r="C276" s="27"/>
      <c r="D276" s="27"/>
      <c r="E276" s="28" t="s">
        <v>19</v>
      </c>
      <c r="F276" s="55">
        <v>0</v>
      </c>
      <c r="G276" s="29">
        <v>0</v>
      </c>
      <c r="H276" s="85"/>
    </row>
    <row r="277" spans="1:8" ht="14.25">
      <c r="A277" s="73"/>
      <c r="B277" s="27"/>
      <c r="C277" s="27"/>
      <c r="D277" s="27"/>
      <c r="E277" s="28" t="s">
        <v>20</v>
      </c>
      <c r="F277" s="55">
        <v>0</v>
      </c>
      <c r="G277" s="29">
        <v>0</v>
      </c>
      <c r="H277" s="85"/>
    </row>
    <row r="278" spans="1:8" ht="14.25">
      <c r="A278" s="73"/>
      <c r="B278" s="27"/>
      <c r="C278" s="27"/>
      <c r="D278" s="27"/>
      <c r="E278" s="28" t="s">
        <v>21</v>
      </c>
      <c r="F278" s="55">
        <v>0</v>
      </c>
      <c r="G278" s="29">
        <v>0</v>
      </c>
      <c r="H278" s="85"/>
    </row>
    <row r="279" spans="1:8" ht="19.5" customHeight="1">
      <c r="A279" s="73" t="s">
        <v>197</v>
      </c>
      <c r="B279" s="27" t="s">
        <v>198</v>
      </c>
      <c r="C279" s="27">
        <v>2019</v>
      </c>
      <c r="D279" s="27" t="s">
        <v>199</v>
      </c>
      <c r="E279" s="28" t="s">
        <v>16</v>
      </c>
      <c r="F279" s="29">
        <f>F283+F282+F281+F280</f>
        <v>271</v>
      </c>
      <c r="G279" s="29">
        <f>G283+G282+G281+G280</f>
        <v>271</v>
      </c>
      <c r="H279" s="27" t="s">
        <v>200</v>
      </c>
    </row>
    <row r="280" spans="1:8" ht="20.25" customHeight="1">
      <c r="A280" s="73"/>
      <c r="B280" s="27"/>
      <c r="C280" s="27"/>
      <c r="D280" s="27"/>
      <c r="E280" s="28" t="s">
        <v>18</v>
      </c>
      <c r="F280" s="29">
        <v>0</v>
      </c>
      <c r="G280" s="29">
        <v>0</v>
      </c>
      <c r="H280" s="27"/>
    </row>
    <row r="281" spans="1:8" ht="20.25" customHeight="1">
      <c r="A281" s="73"/>
      <c r="B281" s="27"/>
      <c r="C281" s="27"/>
      <c r="D281" s="27"/>
      <c r="E281" s="28" t="s">
        <v>19</v>
      </c>
      <c r="F281" s="29">
        <v>0</v>
      </c>
      <c r="G281" s="29">
        <v>0</v>
      </c>
      <c r="H281" s="27"/>
    </row>
    <row r="282" spans="1:8" ht="21" customHeight="1">
      <c r="A282" s="73"/>
      <c r="B282" s="27"/>
      <c r="C282" s="27"/>
      <c r="D282" s="27"/>
      <c r="E282" s="28" t="s">
        <v>20</v>
      </c>
      <c r="F282" s="29">
        <v>171</v>
      </c>
      <c r="G282" s="29">
        <v>171</v>
      </c>
      <c r="H282" s="27"/>
    </row>
    <row r="283" spans="1:8" ht="20.25" customHeight="1">
      <c r="A283" s="73"/>
      <c r="B283" s="27"/>
      <c r="C283" s="27"/>
      <c r="D283" s="27"/>
      <c r="E283" s="28" t="s">
        <v>21</v>
      </c>
      <c r="F283" s="29">
        <v>100</v>
      </c>
      <c r="G283" s="29">
        <v>100</v>
      </c>
      <c r="H283" s="27"/>
    </row>
    <row r="284" spans="1:8" ht="16.5" customHeight="1">
      <c r="A284" s="17" t="s">
        <v>201</v>
      </c>
      <c r="B284" s="17"/>
      <c r="C284" s="17"/>
      <c r="D284" s="17"/>
      <c r="E284" s="17"/>
      <c r="F284" s="17"/>
      <c r="G284" s="17"/>
      <c r="H284" s="17"/>
    </row>
    <row r="285" spans="1:8" ht="16.5" customHeight="1">
      <c r="A285" s="18" t="s">
        <v>202</v>
      </c>
      <c r="B285" s="18"/>
      <c r="C285" s="18"/>
      <c r="D285" s="18"/>
      <c r="E285" s="18"/>
      <c r="F285" s="18"/>
      <c r="G285" s="18"/>
      <c r="H285" s="18"/>
    </row>
    <row r="286" spans="1:8" s="3" customFormat="1" ht="24" customHeight="1">
      <c r="A286" s="73" t="s">
        <v>203</v>
      </c>
      <c r="B286" s="27" t="s">
        <v>204</v>
      </c>
      <c r="C286" s="27">
        <v>2019</v>
      </c>
      <c r="D286" s="27" t="s">
        <v>95</v>
      </c>
      <c r="E286" s="28" t="s">
        <v>16</v>
      </c>
      <c r="F286" s="29">
        <v>9692.2</v>
      </c>
      <c r="G286" s="29">
        <v>8981.6</v>
      </c>
      <c r="H286" s="27" t="s">
        <v>205</v>
      </c>
    </row>
    <row r="287" spans="1:8" s="3" customFormat="1" ht="18" customHeight="1">
      <c r="A287" s="73"/>
      <c r="B287" s="27"/>
      <c r="C287" s="27"/>
      <c r="D287" s="27"/>
      <c r="E287" s="28" t="s">
        <v>18</v>
      </c>
      <c r="F287" s="29">
        <v>0</v>
      </c>
      <c r="G287" s="29">
        <v>0</v>
      </c>
      <c r="H287" s="27"/>
    </row>
    <row r="288" spans="1:8" s="3" customFormat="1" ht="16.5" customHeight="1">
      <c r="A288" s="73"/>
      <c r="B288" s="27"/>
      <c r="C288" s="27"/>
      <c r="D288" s="27"/>
      <c r="E288" s="28" t="s">
        <v>19</v>
      </c>
      <c r="F288" s="29">
        <v>0</v>
      </c>
      <c r="G288" s="29">
        <v>0</v>
      </c>
      <c r="H288" s="27"/>
    </row>
    <row r="289" spans="1:8" s="3" customFormat="1" ht="16.5" customHeight="1">
      <c r="A289" s="73"/>
      <c r="B289" s="27"/>
      <c r="C289" s="27"/>
      <c r="D289" s="27"/>
      <c r="E289" s="28" t="s">
        <v>20</v>
      </c>
      <c r="F289" s="29">
        <v>9692.2</v>
      </c>
      <c r="G289" s="29">
        <v>8981.6</v>
      </c>
      <c r="H289" s="27"/>
    </row>
    <row r="290" spans="1:8" s="3" customFormat="1" ht="17.25" customHeight="1">
      <c r="A290" s="73"/>
      <c r="B290" s="27"/>
      <c r="C290" s="27"/>
      <c r="D290" s="27"/>
      <c r="E290" s="28" t="s">
        <v>21</v>
      </c>
      <c r="F290" s="29">
        <v>0</v>
      </c>
      <c r="G290" s="29">
        <v>0</v>
      </c>
      <c r="H290" s="27"/>
    </row>
    <row r="291" spans="1:8" s="3" customFormat="1" ht="16.5" customHeight="1">
      <c r="A291" s="73" t="s">
        <v>206</v>
      </c>
      <c r="B291" s="27" t="s">
        <v>207</v>
      </c>
      <c r="C291" s="27">
        <v>2019</v>
      </c>
      <c r="D291" s="27" t="s">
        <v>95</v>
      </c>
      <c r="E291" s="28" t="s">
        <v>16</v>
      </c>
      <c r="F291" s="29">
        <f>F295+F294+F293+F292</f>
        <v>0</v>
      </c>
      <c r="G291" s="29">
        <f>G295+G294+G293+G292</f>
        <v>0</v>
      </c>
      <c r="H291" s="27" t="s">
        <v>208</v>
      </c>
    </row>
    <row r="292" spans="1:8" s="3" customFormat="1" ht="13.5" customHeight="1">
      <c r="A292" s="73"/>
      <c r="B292" s="27"/>
      <c r="C292" s="27"/>
      <c r="D292" s="27"/>
      <c r="E292" s="28" t="s">
        <v>18</v>
      </c>
      <c r="F292" s="29">
        <v>0</v>
      </c>
      <c r="G292" s="29">
        <v>0</v>
      </c>
      <c r="H292" s="27"/>
    </row>
    <row r="293" spans="1:8" s="3" customFormat="1" ht="13.5" customHeight="1">
      <c r="A293" s="73"/>
      <c r="B293" s="27"/>
      <c r="C293" s="27"/>
      <c r="D293" s="27"/>
      <c r="E293" s="28" t="s">
        <v>19</v>
      </c>
      <c r="F293" s="29">
        <v>0</v>
      </c>
      <c r="G293" s="29">
        <v>0</v>
      </c>
      <c r="H293" s="27"/>
    </row>
    <row r="294" spans="1:8" s="3" customFormat="1" ht="16.5" customHeight="1">
      <c r="A294" s="73"/>
      <c r="B294" s="27"/>
      <c r="C294" s="27"/>
      <c r="D294" s="27"/>
      <c r="E294" s="28" t="s">
        <v>20</v>
      </c>
      <c r="F294" s="29">
        <v>0</v>
      </c>
      <c r="G294" s="29">
        <v>0</v>
      </c>
      <c r="H294" s="27"/>
    </row>
    <row r="295" spans="1:8" s="3" customFormat="1" ht="16.5" customHeight="1">
      <c r="A295" s="73"/>
      <c r="B295" s="27"/>
      <c r="C295" s="27"/>
      <c r="D295" s="27"/>
      <c r="E295" s="28" t="s">
        <v>21</v>
      </c>
      <c r="F295" s="29">
        <v>0</v>
      </c>
      <c r="G295" s="29">
        <v>0</v>
      </c>
      <c r="H295" s="27"/>
    </row>
    <row r="296" spans="1:8" s="3" customFormat="1" ht="16.5" customHeight="1">
      <c r="A296" s="73" t="s">
        <v>209</v>
      </c>
      <c r="B296" s="27" t="s">
        <v>210</v>
      </c>
      <c r="C296" s="27">
        <v>2019</v>
      </c>
      <c r="D296" s="27" t="s">
        <v>95</v>
      </c>
      <c r="E296" s="28" t="s">
        <v>16</v>
      </c>
      <c r="F296" s="29">
        <v>484.315</v>
      </c>
      <c r="G296" s="29">
        <v>484.315</v>
      </c>
      <c r="H296" s="27" t="s">
        <v>211</v>
      </c>
    </row>
    <row r="297" spans="1:8" s="3" customFormat="1" ht="18" customHeight="1">
      <c r="A297" s="73"/>
      <c r="B297" s="27"/>
      <c r="C297" s="27"/>
      <c r="D297" s="27"/>
      <c r="E297" s="28" t="s">
        <v>18</v>
      </c>
      <c r="F297" s="29">
        <v>0</v>
      </c>
      <c r="G297" s="29">
        <v>0</v>
      </c>
      <c r="H297" s="27"/>
    </row>
    <row r="298" spans="1:8" s="3" customFormat="1" ht="15.75" customHeight="1">
      <c r="A298" s="73"/>
      <c r="B298" s="27"/>
      <c r="C298" s="27"/>
      <c r="D298" s="27"/>
      <c r="E298" s="28" t="s">
        <v>19</v>
      </c>
      <c r="F298" s="29">
        <v>0</v>
      </c>
      <c r="G298" s="29">
        <v>0</v>
      </c>
      <c r="H298" s="27"/>
    </row>
    <row r="299" spans="1:8" s="3" customFormat="1" ht="16.5" customHeight="1">
      <c r="A299" s="73"/>
      <c r="B299" s="27"/>
      <c r="C299" s="27"/>
      <c r="D299" s="27"/>
      <c r="E299" s="28" t="s">
        <v>20</v>
      </c>
      <c r="F299" s="29">
        <v>484.315</v>
      </c>
      <c r="G299" s="29">
        <v>484.315</v>
      </c>
      <c r="H299" s="27"/>
    </row>
    <row r="300" spans="1:8" s="3" customFormat="1" ht="16.5" customHeight="1">
      <c r="A300" s="73"/>
      <c r="B300" s="27"/>
      <c r="C300" s="27"/>
      <c r="D300" s="27"/>
      <c r="E300" s="28" t="s">
        <v>21</v>
      </c>
      <c r="F300" s="29">
        <v>0</v>
      </c>
      <c r="G300" s="29">
        <v>0</v>
      </c>
      <c r="H300" s="27"/>
    </row>
    <row r="301" spans="1:8" s="3" customFormat="1" ht="14.25" customHeight="1">
      <c r="A301" s="73" t="s">
        <v>212</v>
      </c>
      <c r="B301" s="27" t="s">
        <v>213</v>
      </c>
      <c r="C301" s="27">
        <v>2019</v>
      </c>
      <c r="D301" s="27" t="s">
        <v>95</v>
      </c>
      <c r="E301" s="28" t="s">
        <v>16</v>
      </c>
      <c r="F301" s="29">
        <f>F305+F304+F303+F302</f>
        <v>0</v>
      </c>
      <c r="G301" s="29">
        <f>G305+G304+G303+G302</f>
        <v>0</v>
      </c>
      <c r="H301" s="27" t="s">
        <v>214</v>
      </c>
    </row>
    <row r="302" spans="1:8" s="3" customFormat="1" ht="18" customHeight="1">
      <c r="A302" s="73"/>
      <c r="B302" s="27"/>
      <c r="C302" s="27"/>
      <c r="D302" s="27"/>
      <c r="E302" s="28" t="s">
        <v>18</v>
      </c>
      <c r="F302" s="29">
        <v>0</v>
      </c>
      <c r="G302" s="29">
        <v>0</v>
      </c>
      <c r="H302" s="27"/>
    </row>
    <row r="303" spans="1:8" s="3" customFormat="1" ht="16.5" customHeight="1">
      <c r="A303" s="73"/>
      <c r="B303" s="27"/>
      <c r="C303" s="27"/>
      <c r="D303" s="27"/>
      <c r="E303" s="28" t="s">
        <v>19</v>
      </c>
      <c r="F303" s="29">
        <v>0</v>
      </c>
      <c r="G303" s="29">
        <v>0</v>
      </c>
      <c r="H303" s="27"/>
    </row>
    <row r="304" spans="1:8" s="3" customFormat="1" ht="16.5" customHeight="1">
      <c r="A304" s="73"/>
      <c r="B304" s="27"/>
      <c r="C304" s="27"/>
      <c r="D304" s="27"/>
      <c r="E304" s="28" t="s">
        <v>20</v>
      </c>
      <c r="F304" s="29">
        <v>0</v>
      </c>
      <c r="G304" s="29">
        <v>0</v>
      </c>
      <c r="H304" s="27"/>
    </row>
    <row r="305" spans="1:8" s="3" customFormat="1" ht="18" customHeight="1">
      <c r="A305" s="73"/>
      <c r="B305" s="27"/>
      <c r="C305" s="27"/>
      <c r="D305" s="27"/>
      <c r="E305" s="28" t="s">
        <v>21</v>
      </c>
      <c r="F305" s="29">
        <v>0</v>
      </c>
      <c r="G305" s="29">
        <v>0</v>
      </c>
      <c r="H305" s="27"/>
    </row>
    <row r="306" spans="1:8" s="3" customFormat="1" ht="16.5" customHeight="1">
      <c r="A306" s="73" t="s">
        <v>215</v>
      </c>
      <c r="B306" s="27" t="s">
        <v>216</v>
      </c>
      <c r="C306" s="27">
        <v>2019</v>
      </c>
      <c r="D306" s="27" t="s">
        <v>95</v>
      </c>
      <c r="E306" s="28" t="s">
        <v>16</v>
      </c>
      <c r="F306" s="29">
        <f>F310+F309+F308+F307</f>
        <v>1379.89982</v>
      </c>
      <c r="G306" s="29">
        <f>G310+G309+G308+G307</f>
        <v>1379.89982</v>
      </c>
      <c r="H306" s="27" t="s">
        <v>217</v>
      </c>
    </row>
    <row r="307" spans="1:8" s="3" customFormat="1" ht="16.5" customHeight="1">
      <c r="A307" s="73"/>
      <c r="B307" s="27"/>
      <c r="C307" s="27"/>
      <c r="D307" s="27"/>
      <c r="E307" s="28" t="s">
        <v>18</v>
      </c>
      <c r="F307" s="29">
        <v>0</v>
      </c>
      <c r="G307" s="29">
        <v>0</v>
      </c>
      <c r="H307" s="27"/>
    </row>
    <row r="308" spans="1:8" s="3" customFormat="1" ht="15.75" customHeight="1">
      <c r="A308" s="73"/>
      <c r="B308" s="27"/>
      <c r="C308" s="27"/>
      <c r="D308" s="27"/>
      <c r="E308" s="28" t="s">
        <v>19</v>
      </c>
      <c r="F308" s="29">
        <v>0</v>
      </c>
      <c r="G308" s="29">
        <v>0</v>
      </c>
      <c r="H308" s="27"/>
    </row>
    <row r="309" spans="1:8" s="3" customFormat="1" ht="16.5" customHeight="1">
      <c r="A309" s="73"/>
      <c r="B309" s="27"/>
      <c r="C309" s="27"/>
      <c r="D309" s="27"/>
      <c r="E309" s="28" t="s">
        <v>20</v>
      </c>
      <c r="F309" s="29">
        <v>1379.89982</v>
      </c>
      <c r="G309" s="29">
        <v>1379.89982</v>
      </c>
      <c r="H309" s="27"/>
    </row>
    <row r="310" spans="1:8" s="3" customFormat="1" ht="16.5" customHeight="1">
      <c r="A310" s="73"/>
      <c r="B310" s="27"/>
      <c r="C310" s="27"/>
      <c r="D310" s="27"/>
      <c r="E310" s="28" t="s">
        <v>21</v>
      </c>
      <c r="F310" s="29">
        <v>0</v>
      </c>
      <c r="G310" s="29">
        <v>0</v>
      </c>
      <c r="H310" s="27"/>
    </row>
    <row r="311" spans="1:8" s="3" customFormat="1" ht="16.5" customHeight="1">
      <c r="A311" s="73" t="s">
        <v>218</v>
      </c>
      <c r="B311" s="27" t="s">
        <v>219</v>
      </c>
      <c r="C311" s="27">
        <v>2019</v>
      </c>
      <c r="D311" s="27" t="s">
        <v>220</v>
      </c>
      <c r="E311" s="28" t="s">
        <v>16</v>
      </c>
      <c r="F311" s="29">
        <v>559.3</v>
      </c>
      <c r="G311" s="29">
        <f>G315+G314+G313+G312</f>
        <v>479.9094</v>
      </c>
      <c r="H311" s="27" t="s">
        <v>221</v>
      </c>
    </row>
    <row r="312" spans="1:8" s="3" customFormat="1" ht="16.5" customHeight="1">
      <c r="A312" s="73"/>
      <c r="B312" s="27"/>
      <c r="C312" s="27"/>
      <c r="D312" s="27"/>
      <c r="E312" s="28" t="s">
        <v>18</v>
      </c>
      <c r="F312" s="29">
        <v>0</v>
      </c>
      <c r="G312" s="29">
        <v>0</v>
      </c>
      <c r="H312" s="27"/>
    </row>
    <row r="313" spans="1:8" s="3" customFormat="1" ht="18" customHeight="1">
      <c r="A313" s="73"/>
      <c r="B313" s="27"/>
      <c r="C313" s="27"/>
      <c r="D313" s="27"/>
      <c r="E313" s="28" t="s">
        <v>19</v>
      </c>
      <c r="F313" s="29">
        <v>0</v>
      </c>
      <c r="G313" s="29">
        <v>0</v>
      </c>
      <c r="H313" s="27"/>
    </row>
    <row r="314" spans="1:8" s="3" customFormat="1" ht="16.5" customHeight="1">
      <c r="A314" s="73"/>
      <c r="B314" s="27"/>
      <c r="C314" s="27"/>
      <c r="D314" s="27"/>
      <c r="E314" s="28" t="s">
        <v>20</v>
      </c>
      <c r="F314" s="29">
        <v>559.3</v>
      </c>
      <c r="G314" s="29">
        <v>479.9094</v>
      </c>
      <c r="H314" s="27"/>
    </row>
    <row r="315" spans="1:8" s="3" customFormat="1" ht="14.25">
      <c r="A315" s="73"/>
      <c r="B315" s="27"/>
      <c r="C315" s="27"/>
      <c r="D315" s="27"/>
      <c r="E315" s="28" t="s">
        <v>21</v>
      </c>
      <c r="F315" s="29">
        <v>0</v>
      </c>
      <c r="G315" s="29">
        <v>0</v>
      </c>
      <c r="H315" s="27"/>
    </row>
    <row r="316" spans="1:8" s="3" customFormat="1" ht="16.5" customHeight="1">
      <c r="A316" s="73" t="s">
        <v>222</v>
      </c>
      <c r="B316" s="27" t="s">
        <v>223</v>
      </c>
      <c r="C316" s="27">
        <v>2019</v>
      </c>
      <c r="D316" s="27" t="s">
        <v>95</v>
      </c>
      <c r="E316" s="28" t="s">
        <v>16</v>
      </c>
      <c r="F316" s="29">
        <v>1079.1</v>
      </c>
      <c r="G316" s="29">
        <f>G320+G319+G318+G317</f>
        <v>1079.116</v>
      </c>
      <c r="H316" s="27" t="s">
        <v>224</v>
      </c>
    </row>
    <row r="317" spans="1:8" s="3" customFormat="1" ht="16.5" customHeight="1">
      <c r="A317" s="73"/>
      <c r="B317" s="27"/>
      <c r="C317" s="27"/>
      <c r="D317" s="27"/>
      <c r="E317" s="28" t="s">
        <v>18</v>
      </c>
      <c r="F317" s="29">
        <v>0</v>
      </c>
      <c r="G317" s="29">
        <v>0</v>
      </c>
      <c r="H317" s="27"/>
    </row>
    <row r="318" spans="1:8" s="3" customFormat="1" ht="16.5" customHeight="1">
      <c r="A318" s="73"/>
      <c r="B318" s="27"/>
      <c r="C318" s="27"/>
      <c r="D318" s="27"/>
      <c r="E318" s="28" t="s">
        <v>19</v>
      </c>
      <c r="F318" s="29">
        <v>0</v>
      </c>
      <c r="G318" s="29">
        <v>0</v>
      </c>
      <c r="H318" s="27"/>
    </row>
    <row r="319" spans="1:8" s="3" customFormat="1" ht="16.5" customHeight="1">
      <c r="A319" s="73"/>
      <c r="B319" s="27"/>
      <c r="C319" s="27"/>
      <c r="D319" s="27"/>
      <c r="E319" s="28" t="s">
        <v>20</v>
      </c>
      <c r="F319" s="29">
        <v>1079.1</v>
      </c>
      <c r="G319" s="29">
        <v>1079.116</v>
      </c>
      <c r="H319" s="27"/>
    </row>
    <row r="320" spans="1:8" s="3" customFormat="1" ht="16.5" customHeight="1">
      <c r="A320" s="73"/>
      <c r="B320" s="27"/>
      <c r="C320" s="27"/>
      <c r="D320" s="27"/>
      <c r="E320" s="28" t="s">
        <v>21</v>
      </c>
      <c r="F320" s="29">
        <v>0</v>
      </c>
      <c r="G320" s="29">
        <v>0</v>
      </c>
      <c r="H320" s="27"/>
    </row>
    <row r="321" spans="1:8" s="3" customFormat="1" ht="16.5" customHeight="1">
      <c r="A321" s="73" t="s">
        <v>225</v>
      </c>
      <c r="B321" s="27" t="s">
        <v>226</v>
      </c>
      <c r="C321" s="27">
        <v>2019</v>
      </c>
      <c r="D321" s="27" t="s">
        <v>95</v>
      </c>
      <c r="E321" s="28" t="s">
        <v>16</v>
      </c>
      <c r="F321" s="29">
        <v>198.899</v>
      </c>
      <c r="G321" s="29">
        <v>198.899</v>
      </c>
      <c r="H321" s="27" t="s">
        <v>227</v>
      </c>
    </row>
    <row r="322" spans="1:8" s="3" customFormat="1" ht="16.5" customHeight="1">
      <c r="A322" s="73"/>
      <c r="B322" s="27"/>
      <c r="C322" s="27"/>
      <c r="D322" s="27"/>
      <c r="E322" s="28" t="s">
        <v>18</v>
      </c>
      <c r="F322" s="29">
        <v>0</v>
      </c>
      <c r="G322" s="29">
        <v>0</v>
      </c>
      <c r="H322" s="27"/>
    </row>
    <row r="323" spans="1:8" s="3" customFormat="1" ht="16.5" customHeight="1">
      <c r="A323" s="73"/>
      <c r="B323" s="27"/>
      <c r="C323" s="27"/>
      <c r="D323" s="27"/>
      <c r="E323" s="28" t="s">
        <v>19</v>
      </c>
      <c r="F323" s="29">
        <v>0</v>
      </c>
      <c r="G323" s="29">
        <v>0</v>
      </c>
      <c r="H323" s="27"/>
    </row>
    <row r="324" spans="1:8" s="3" customFormat="1" ht="16.5" customHeight="1">
      <c r="A324" s="73"/>
      <c r="B324" s="27"/>
      <c r="C324" s="27"/>
      <c r="D324" s="27"/>
      <c r="E324" s="28" t="s">
        <v>20</v>
      </c>
      <c r="F324" s="29">
        <v>198.9</v>
      </c>
      <c r="G324" s="29">
        <v>198.899</v>
      </c>
      <c r="H324" s="27"/>
    </row>
    <row r="325" spans="1:8" s="3" customFormat="1" ht="16.5" customHeight="1">
      <c r="A325" s="73"/>
      <c r="B325" s="27"/>
      <c r="C325" s="27"/>
      <c r="D325" s="27"/>
      <c r="E325" s="28" t="s">
        <v>21</v>
      </c>
      <c r="F325" s="29">
        <v>0</v>
      </c>
      <c r="G325" s="29">
        <v>0</v>
      </c>
      <c r="H325" s="27"/>
    </row>
    <row r="326" spans="1:8" s="3" customFormat="1" ht="16.5" customHeight="1">
      <c r="A326" s="73" t="s">
        <v>228</v>
      </c>
      <c r="B326" s="27" t="s">
        <v>229</v>
      </c>
      <c r="C326" s="27">
        <v>2019</v>
      </c>
      <c r="D326" s="27" t="s">
        <v>95</v>
      </c>
      <c r="E326" s="28" t="s">
        <v>16</v>
      </c>
      <c r="F326" s="29">
        <f>F330+F329+F328+F327</f>
        <v>1118.52645</v>
      </c>
      <c r="G326" s="29">
        <f>G330+G329+G328+G327</f>
        <v>1118.52645</v>
      </c>
      <c r="H326" s="27" t="s">
        <v>230</v>
      </c>
    </row>
    <row r="327" spans="1:8" s="3" customFormat="1" ht="16.5" customHeight="1">
      <c r="A327" s="73"/>
      <c r="B327" s="27"/>
      <c r="C327" s="27"/>
      <c r="D327" s="27"/>
      <c r="E327" s="28" t="s">
        <v>18</v>
      </c>
      <c r="F327" s="29">
        <v>0</v>
      </c>
      <c r="G327" s="29">
        <v>0</v>
      </c>
      <c r="H327" s="27"/>
    </row>
    <row r="328" spans="1:8" s="3" customFormat="1" ht="16.5" customHeight="1">
      <c r="A328" s="73"/>
      <c r="B328" s="27"/>
      <c r="C328" s="27"/>
      <c r="D328" s="27"/>
      <c r="E328" s="28" t="s">
        <v>19</v>
      </c>
      <c r="F328" s="29">
        <v>0</v>
      </c>
      <c r="G328" s="29">
        <v>0</v>
      </c>
      <c r="H328" s="27"/>
    </row>
    <row r="329" spans="1:8" s="3" customFormat="1" ht="16.5" customHeight="1">
      <c r="A329" s="73"/>
      <c r="B329" s="27"/>
      <c r="C329" s="27"/>
      <c r="D329" s="27"/>
      <c r="E329" s="28" t="s">
        <v>20</v>
      </c>
      <c r="F329" s="29">
        <v>1118.52645</v>
      </c>
      <c r="G329" s="29">
        <v>1118.52645</v>
      </c>
      <c r="H329" s="27"/>
    </row>
    <row r="330" spans="1:8" s="3" customFormat="1" ht="16.5" customHeight="1">
      <c r="A330" s="73"/>
      <c r="B330" s="27"/>
      <c r="C330" s="27"/>
      <c r="D330" s="27"/>
      <c r="E330" s="28" t="s">
        <v>21</v>
      </c>
      <c r="F330" s="29">
        <v>0</v>
      </c>
      <c r="G330" s="29">
        <v>0</v>
      </c>
      <c r="H330" s="27"/>
    </row>
    <row r="331" spans="1:8" s="3" customFormat="1" ht="16.5" customHeight="1">
      <c r="A331" s="73" t="s">
        <v>231</v>
      </c>
      <c r="B331" s="27" t="s">
        <v>232</v>
      </c>
      <c r="C331" s="27">
        <v>2019</v>
      </c>
      <c r="D331" s="27" t="s">
        <v>95</v>
      </c>
      <c r="E331" s="28" t="s">
        <v>16</v>
      </c>
      <c r="F331" s="29">
        <v>4267.6</v>
      </c>
      <c r="G331" s="29">
        <v>4266.8</v>
      </c>
      <c r="H331" s="27" t="s">
        <v>233</v>
      </c>
    </row>
    <row r="332" spans="1:8" s="3" customFormat="1" ht="16.5" customHeight="1">
      <c r="A332" s="73"/>
      <c r="B332" s="27"/>
      <c r="C332" s="27"/>
      <c r="D332" s="27"/>
      <c r="E332" s="28" t="s">
        <v>18</v>
      </c>
      <c r="F332" s="29">
        <v>0</v>
      </c>
      <c r="G332" s="29">
        <v>0</v>
      </c>
      <c r="H332" s="27"/>
    </row>
    <row r="333" spans="1:8" s="3" customFormat="1" ht="16.5" customHeight="1">
      <c r="A333" s="73"/>
      <c r="B333" s="27"/>
      <c r="C333" s="27"/>
      <c r="D333" s="27"/>
      <c r="E333" s="28" t="s">
        <v>19</v>
      </c>
      <c r="F333" s="29">
        <v>0</v>
      </c>
      <c r="G333" s="29">
        <v>0</v>
      </c>
      <c r="H333" s="27"/>
    </row>
    <row r="334" spans="1:8" s="3" customFormat="1" ht="16.5" customHeight="1">
      <c r="A334" s="73"/>
      <c r="B334" s="27"/>
      <c r="C334" s="27"/>
      <c r="D334" s="27"/>
      <c r="E334" s="28" t="s">
        <v>20</v>
      </c>
      <c r="F334" s="29">
        <v>4267.6</v>
      </c>
      <c r="G334" s="29">
        <v>4266.8</v>
      </c>
      <c r="H334" s="27"/>
    </row>
    <row r="335" spans="1:8" s="3" customFormat="1" ht="16.5" customHeight="1">
      <c r="A335" s="73"/>
      <c r="B335" s="27"/>
      <c r="C335" s="27"/>
      <c r="D335" s="27"/>
      <c r="E335" s="28" t="s">
        <v>21</v>
      </c>
      <c r="F335" s="29">
        <v>0</v>
      </c>
      <c r="G335" s="29">
        <v>0</v>
      </c>
      <c r="H335" s="27"/>
    </row>
    <row r="336" spans="1:8" s="3" customFormat="1" ht="16.5" customHeight="1">
      <c r="A336" s="73" t="s">
        <v>234</v>
      </c>
      <c r="B336" s="27" t="s">
        <v>235</v>
      </c>
      <c r="C336" s="27">
        <v>2019</v>
      </c>
      <c r="D336" s="27" t="s">
        <v>95</v>
      </c>
      <c r="E336" s="28" t="s">
        <v>16</v>
      </c>
      <c r="F336" s="29">
        <f>F340+F339+F338+F337</f>
        <v>354.98363</v>
      </c>
      <c r="G336" s="29">
        <f>G340+G339+G338+G337</f>
        <v>354.98363</v>
      </c>
      <c r="H336" s="27" t="s">
        <v>236</v>
      </c>
    </row>
    <row r="337" spans="1:8" s="3" customFormat="1" ht="16.5" customHeight="1">
      <c r="A337" s="73"/>
      <c r="B337" s="27"/>
      <c r="C337" s="27"/>
      <c r="D337" s="27"/>
      <c r="E337" s="28" t="s">
        <v>18</v>
      </c>
      <c r="F337" s="29">
        <v>0</v>
      </c>
      <c r="G337" s="29">
        <v>0</v>
      </c>
      <c r="H337" s="27"/>
    </row>
    <row r="338" spans="1:8" s="3" customFormat="1" ht="16.5" customHeight="1">
      <c r="A338" s="73"/>
      <c r="B338" s="27"/>
      <c r="C338" s="27"/>
      <c r="D338" s="27"/>
      <c r="E338" s="28" t="s">
        <v>19</v>
      </c>
      <c r="F338" s="29">
        <v>0</v>
      </c>
      <c r="G338" s="29">
        <v>0</v>
      </c>
      <c r="H338" s="27"/>
    </row>
    <row r="339" spans="1:8" s="3" customFormat="1" ht="16.5" customHeight="1">
      <c r="A339" s="73"/>
      <c r="B339" s="27"/>
      <c r="C339" s="27"/>
      <c r="D339" s="27"/>
      <c r="E339" s="28" t="s">
        <v>20</v>
      </c>
      <c r="F339" s="29">
        <v>354.98363</v>
      </c>
      <c r="G339" s="29">
        <v>354.98363</v>
      </c>
      <c r="H339" s="27"/>
    </row>
    <row r="340" spans="1:8" s="3" customFormat="1" ht="16.5" customHeight="1">
      <c r="A340" s="73"/>
      <c r="B340" s="27"/>
      <c r="C340" s="27"/>
      <c r="D340" s="27"/>
      <c r="E340" s="28" t="s">
        <v>21</v>
      </c>
      <c r="F340" s="29">
        <v>0</v>
      </c>
      <c r="G340" s="29">
        <v>0</v>
      </c>
      <c r="H340" s="27"/>
    </row>
    <row r="341" spans="1:8" s="3" customFormat="1" ht="16.5" customHeight="1">
      <c r="A341" s="87" t="s">
        <v>237</v>
      </c>
      <c r="B341" s="77" t="s">
        <v>238</v>
      </c>
      <c r="C341" s="77">
        <v>2019</v>
      </c>
      <c r="D341" s="77" t="s">
        <v>95</v>
      </c>
      <c r="E341" s="88" t="s">
        <v>16</v>
      </c>
      <c r="F341" s="55">
        <v>118.5</v>
      </c>
      <c r="G341" s="55">
        <f>G345+G344+G343+G342</f>
        <v>118.53372</v>
      </c>
      <c r="H341" s="77" t="s">
        <v>239</v>
      </c>
    </row>
    <row r="342" spans="1:8" s="3" customFormat="1" ht="16.5" customHeight="1">
      <c r="A342" s="87"/>
      <c r="B342" s="77"/>
      <c r="C342" s="77"/>
      <c r="D342" s="77"/>
      <c r="E342" s="88" t="s">
        <v>18</v>
      </c>
      <c r="F342" s="55">
        <v>0</v>
      </c>
      <c r="G342" s="29">
        <v>0</v>
      </c>
      <c r="H342" s="77"/>
    </row>
    <row r="343" spans="1:8" s="3" customFormat="1" ht="16.5" customHeight="1">
      <c r="A343" s="87"/>
      <c r="B343" s="77"/>
      <c r="C343" s="77"/>
      <c r="D343" s="77"/>
      <c r="E343" s="88" t="s">
        <v>19</v>
      </c>
      <c r="F343" s="55">
        <v>0</v>
      </c>
      <c r="G343" s="29">
        <v>0</v>
      </c>
      <c r="H343" s="77"/>
    </row>
    <row r="344" spans="1:8" s="3" customFormat="1" ht="16.5" customHeight="1">
      <c r="A344" s="87"/>
      <c r="B344" s="77"/>
      <c r="C344" s="77"/>
      <c r="D344" s="77"/>
      <c r="E344" s="88" t="s">
        <v>20</v>
      </c>
      <c r="F344" s="55">
        <v>118.5</v>
      </c>
      <c r="G344" s="55">
        <v>118.53372</v>
      </c>
      <c r="H344" s="77"/>
    </row>
    <row r="345" spans="1:8" s="3" customFormat="1" ht="16.5" customHeight="1">
      <c r="A345" s="87"/>
      <c r="B345" s="77"/>
      <c r="C345" s="77"/>
      <c r="D345" s="77"/>
      <c r="E345" s="88" t="s">
        <v>21</v>
      </c>
      <c r="F345" s="55">
        <v>0</v>
      </c>
      <c r="G345" s="29">
        <v>0</v>
      </c>
      <c r="H345" s="77"/>
    </row>
    <row r="346" spans="1:8" s="3" customFormat="1" ht="16.5" customHeight="1">
      <c r="A346" s="87" t="s">
        <v>240</v>
      </c>
      <c r="B346" s="77" t="s">
        <v>241</v>
      </c>
      <c r="C346" s="77">
        <v>2019</v>
      </c>
      <c r="D346" s="77" t="s">
        <v>95</v>
      </c>
      <c r="E346" s="88" t="s">
        <v>16</v>
      </c>
      <c r="F346" s="55">
        <v>199.7</v>
      </c>
      <c r="G346" s="55">
        <f>G350+G349+G348+G347</f>
        <v>199.6548</v>
      </c>
      <c r="H346" s="77" t="s">
        <v>242</v>
      </c>
    </row>
    <row r="347" spans="1:8" s="3" customFormat="1" ht="16.5" customHeight="1">
      <c r="A347" s="87"/>
      <c r="B347" s="77"/>
      <c r="C347" s="77"/>
      <c r="D347" s="77"/>
      <c r="E347" s="88" t="s">
        <v>18</v>
      </c>
      <c r="F347" s="55">
        <v>0</v>
      </c>
      <c r="G347" s="29">
        <v>0</v>
      </c>
      <c r="H347" s="77"/>
    </row>
    <row r="348" spans="1:8" s="3" customFormat="1" ht="16.5" customHeight="1">
      <c r="A348" s="87"/>
      <c r="B348" s="77"/>
      <c r="C348" s="77"/>
      <c r="D348" s="77"/>
      <c r="E348" s="88" t="s">
        <v>19</v>
      </c>
      <c r="F348" s="55">
        <v>0</v>
      </c>
      <c r="G348" s="29">
        <v>0</v>
      </c>
      <c r="H348" s="77"/>
    </row>
    <row r="349" spans="1:8" s="3" customFormat="1" ht="16.5" customHeight="1">
      <c r="A349" s="87"/>
      <c r="B349" s="77"/>
      <c r="C349" s="77"/>
      <c r="D349" s="77"/>
      <c r="E349" s="88" t="s">
        <v>20</v>
      </c>
      <c r="F349" s="55">
        <v>199.7</v>
      </c>
      <c r="G349" s="55">
        <v>199.6548</v>
      </c>
      <c r="H349" s="77"/>
    </row>
    <row r="350" spans="1:8" s="3" customFormat="1" ht="16.5" customHeight="1">
      <c r="A350" s="87"/>
      <c r="B350" s="77"/>
      <c r="C350" s="77"/>
      <c r="D350" s="77"/>
      <c r="E350" s="88" t="s">
        <v>21</v>
      </c>
      <c r="F350" s="55">
        <v>0</v>
      </c>
      <c r="G350" s="29">
        <v>0</v>
      </c>
      <c r="H350" s="77"/>
    </row>
    <row r="351" spans="1:8" ht="16.5" customHeight="1">
      <c r="A351" s="18" t="s">
        <v>243</v>
      </c>
      <c r="B351" s="18"/>
      <c r="C351" s="18"/>
      <c r="D351" s="18"/>
      <c r="E351" s="18"/>
      <c r="F351" s="18"/>
      <c r="G351" s="18"/>
      <c r="H351" s="18"/>
    </row>
    <row r="352" spans="1:8" ht="16.5" customHeight="1">
      <c r="A352" s="73" t="s">
        <v>244</v>
      </c>
      <c r="B352" s="27" t="s">
        <v>245</v>
      </c>
      <c r="C352" s="27">
        <v>2019</v>
      </c>
      <c r="D352" s="27" t="s">
        <v>246</v>
      </c>
      <c r="E352" s="28" t="s">
        <v>16</v>
      </c>
      <c r="F352" s="29">
        <f>F356+F355+F354+F353</f>
        <v>0</v>
      </c>
      <c r="G352" s="29">
        <f>G356+G355+G354+G353</f>
        <v>0</v>
      </c>
      <c r="H352" s="27" t="s">
        <v>247</v>
      </c>
    </row>
    <row r="353" spans="1:8" ht="15.75" customHeight="1">
      <c r="A353" s="73"/>
      <c r="B353" s="27"/>
      <c r="C353" s="27"/>
      <c r="D353" s="27"/>
      <c r="E353" s="28" t="s">
        <v>18</v>
      </c>
      <c r="F353" s="29">
        <v>0</v>
      </c>
      <c r="G353" s="29">
        <v>0</v>
      </c>
      <c r="H353" s="27"/>
    </row>
    <row r="354" spans="1:8" ht="16.5" customHeight="1">
      <c r="A354" s="73"/>
      <c r="B354" s="27"/>
      <c r="C354" s="27"/>
      <c r="D354" s="27"/>
      <c r="E354" s="28" t="s">
        <v>19</v>
      </c>
      <c r="F354" s="29">
        <v>0</v>
      </c>
      <c r="G354" s="29">
        <v>0</v>
      </c>
      <c r="H354" s="27"/>
    </row>
    <row r="355" spans="1:8" ht="16.5" customHeight="1">
      <c r="A355" s="73"/>
      <c r="B355" s="27"/>
      <c r="C355" s="27"/>
      <c r="D355" s="27"/>
      <c r="E355" s="28" t="s">
        <v>20</v>
      </c>
      <c r="F355" s="29">
        <v>0</v>
      </c>
      <c r="G355" s="29">
        <v>0</v>
      </c>
      <c r="H355" s="27"/>
    </row>
    <row r="356" spans="1:8" ht="16.5" customHeight="1">
      <c r="A356" s="73"/>
      <c r="B356" s="27"/>
      <c r="C356" s="27"/>
      <c r="D356" s="27"/>
      <c r="E356" s="28" t="s">
        <v>21</v>
      </c>
      <c r="F356" s="29">
        <v>0</v>
      </c>
      <c r="G356" s="29">
        <v>0</v>
      </c>
      <c r="H356" s="27"/>
    </row>
    <row r="357" spans="1:8" ht="16.5" customHeight="1">
      <c r="A357" s="73" t="s">
        <v>248</v>
      </c>
      <c r="B357" s="27" t="s">
        <v>249</v>
      </c>
      <c r="C357" s="27">
        <v>2019</v>
      </c>
      <c r="D357" s="27" t="s">
        <v>250</v>
      </c>
      <c r="E357" s="28" t="s">
        <v>16</v>
      </c>
      <c r="F357" s="29">
        <f>F361+F360+F359+F358</f>
        <v>2374</v>
      </c>
      <c r="G357" s="29">
        <f>G361+G360+G359+G358</f>
        <v>2374</v>
      </c>
      <c r="H357" s="27" t="s">
        <v>251</v>
      </c>
    </row>
    <row r="358" spans="1:8" ht="15" customHeight="1">
      <c r="A358" s="73"/>
      <c r="B358" s="27"/>
      <c r="C358" s="27"/>
      <c r="D358" s="27"/>
      <c r="E358" s="28" t="s">
        <v>18</v>
      </c>
      <c r="F358" s="29">
        <v>0</v>
      </c>
      <c r="G358" s="29">
        <v>0</v>
      </c>
      <c r="H358" s="27"/>
    </row>
    <row r="359" spans="1:8" ht="16.5" customHeight="1">
      <c r="A359" s="73"/>
      <c r="B359" s="27"/>
      <c r="C359" s="27"/>
      <c r="D359" s="27"/>
      <c r="E359" s="28" t="s">
        <v>19</v>
      </c>
      <c r="F359" s="29">
        <v>0</v>
      </c>
      <c r="G359" s="29">
        <v>0</v>
      </c>
      <c r="H359" s="27"/>
    </row>
    <row r="360" spans="1:8" ht="16.5" customHeight="1">
      <c r="A360" s="73"/>
      <c r="B360" s="27"/>
      <c r="C360" s="27"/>
      <c r="D360" s="27"/>
      <c r="E360" s="28" t="s">
        <v>20</v>
      </c>
      <c r="F360" s="29">
        <v>0</v>
      </c>
      <c r="G360" s="29">
        <v>0</v>
      </c>
      <c r="H360" s="27"/>
    </row>
    <row r="361" spans="1:8" ht="14.25">
      <c r="A361" s="73"/>
      <c r="B361" s="27"/>
      <c r="C361" s="27"/>
      <c r="D361" s="27"/>
      <c r="E361" s="28" t="s">
        <v>21</v>
      </c>
      <c r="F361" s="29">
        <v>2374</v>
      </c>
      <c r="G361" s="29">
        <v>2374</v>
      </c>
      <c r="H361" s="27"/>
    </row>
    <row r="362" spans="1:8" ht="16.5" customHeight="1">
      <c r="A362" s="18" t="s">
        <v>252</v>
      </c>
      <c r="B362" s="18"/>
      <c r="C362" s="18"/>
      <c r="D362" s="18"/>
      <c r="E362" s="18"/>
      <c r="F362" s="18"/>
      <c r="G362" s="18"/>
      <c r="H362" s="18"/>
    </row>
    <row r="363" spans="1:8" s="4" customFormat="1" ht="16.5" customHeight="1">
      <c r="A363" s="42"/>
      <c r="B363" s="43" t="s">
        <v>253</v>
      </c>
      <c r="C363" s="44"/>
      <c r="D363" s="45"/>
      <c r="E363" s="89" t="s">
        <v>16</v>
      </c>
      <c r="F363" s="90">
        <f aca="true" t="shared" si="3" ref="F363:F367">F149+F154+F159+F164+F169+F174+F179+F184+F189+F194+F199+F204+F209+F215+F220+F225+F231+F236+F243+F248+F253+F258+F263+F269+F274+F279+F286+F291+F296+F301+F306+F311+F316+F321+F326+F331+F336+F341+F346+F352+F357</f>
        <v>46915.3739</v>
      </c>
      <c r="G363" s="90">
        <f aca="true" t="shared" si="4" ref="G363:G367">G149+G154+G159+G164+G169+G174+G179+G184+G189+G194+G199+G204+G209+G215+G220+G225+G231+G236+G243+G248+G253+G258+G263+G269+G274+G279+G286+G291+G296+G301+G306+G311+G316+G321+G326+G331+G336+G341+G346+G352+G357</f>
        <v>39908.84782</v>
      </c>
      <c r="H363" s="91">
        <f aca="true" t="shared" si="5" ref="H363:H367">G363/F363</f>
        <v>0.8506560750227764</v>
      </c>
    </row>
    <row r="364" spans="1:8" s="4" customFormat="1" ht="16.5" customHeight="1">
      <c r="A364" s="42"/>
      <c r="B364" s="43"/>
      <c r="C364" s="44"/>
      <c r="D364" s="45"/>
      <c r="E364" s="89" t="s">
        <v>18</v>
      </c>
      <c r="F364" s="90">
        <f t="shared" si="3"/>
        <v>6473.299999999999</v>
      </c>
      <c r="G364" s="90">
        <f t="shared" si="4"/>
        <v>8750.76</v>
      </c>
      <c r="H364" s="91">
        <f t="shared" si="5"/>
        <v>1.3518236448179446</v>
      </c>
    </row>
    <row r="365" spans="1:8" s="4" customFormat="1" ht="16.5" customHeight="1">
      <c r="A365" s="42"/>
      <c r="B365" s="43"/>
      <c r="C365" s="44"/>
      <c r="D365" s="45"/>
      <c r="E365" s="89" t="s">
        <v>19</v>
      </c>
      <c r="F365" s="90">
        <f t="shared" si="3"/>
        <v>7285</v>
      </c>
      <c r="G365" s="90">
        <f t="shared" si="4"/>
        <v>185</v>
      </c>
      <c r="H365" s="91">
        <f t="shared" si="5"/>
        <v>0.02539464653397392</v>
      </c>
    </row>
    <row r="366" spans="1:8" s="4" customFormat="1" ht="16.5" customHeight="1">
      <c r="A366" s="42"/>
      <c r="B366" s="43"/>
      <c r="C366" s="44"/>
      <c r="D366" s="45"/>
      <c r="E366" s="89" t="s">
        <v>20</v>
      </c>
      <c r="F366" s="90">
        <f t="shared" si="3"/>
        <v>28386.7249</v>
      </c>
      <c r="G366" s="90">
        <f t="shared" si="4"/>
        <v>26784.13782</v>
      </c>
      <c r="H366" s="91">
        <f t="shared" si="5"/>
        <v>0.9435444882900176</v>
      </c>
    </row>
    <row r="367" spans="1:8" s="4" customFormat="1" ht="16.5" customHeight="1">
      <c r="A367" s="42"/>
      <c r="B367" s="43"/>
      <c r="C367" s="44"/>
      <c r="D367" s="45"/>
      <c r="E367" s="89" t="s">
        <v>21</v>
      </c>
      <c r="F367" s="90">
        <f t="shared" si="3"/>
        <v>4770.35</v>
      </c>
      <c r="G367" s="90">
        <f t="shared" si="4"/>
        <v>4188.95</v>
      </c>
      <c r="H367" s="91">
        <f t="shared" si="5"/>
        <v>0.8781221503663252</v>
      </c>
    </row>
    <row r="368" spans="1:8" ht="18.75" customHeight="1">
      <c r="A368" s="92" t="s">
        <v>254</v>
      </c>
      <c r="B368" s="92"/>
      <c r="C368" s="92"/>
      <c r="D368" s="92"/>
      <c r="E368" s="92"/>
      <c r="F368" s="92"/>
      <c r="G368" s="92"/>
      <c r="H368" s="92"/>
    </row>
    <row r="369" spans="1:8" s="4" customFormat="1" ht="18">
      <c r="A369" s="17" t="s">
        <v>255</v>
      </c>
      <c r="B369" s="17"/>
      <c r="C369" s="17"/>
      <c r="D369" s="17"/>
      <c r="E369" s="17"/>
      <c r="F369" s="17"/>
      <c r="G369" s="17"/>
      <c r="H369" s="17"/>
    </row>
    <row r="370" spans="1:8" s="4" customFormat="1" ht="18">
      <c r="A370" s="18" t="s">
        <v>256</v>
      </c>
      <c r="B370" s="18"/>
      <c r="C370" s="18"/>
      <c r="D370" s="18"/>
      <c r="E370" s="18"/>
      <c r="F370" s="18"/>
      <c r="G370" s="18"/>
      <c r="H370" s="18"/>
    </row>
    <row r="371" spans="1:8" ht="16.5" customHeight="1">
      <c r="A371" s="93" t="s">
        <v>257</v>
      </c>
      <c r="B371" s="93"/>
      <c r="C371" s="93"/>
      <c r="D371" s="93"/>
      <c r="E371" s="93"/>
      <c r="F371" s="93"/>
      <c r="G371" s="93"/>
      <c r="H371" s="93"/>
    </row>
    <row r="372" spans="1:8" ht="20.25" customHeight="1">
      <c r="A372" s="94" t="s">
        <v>258</v>
      </c>
      <c r="B372" s="95"/>
      <c r="C372" s="96"/>
      <c r="D372" s="11"/>
      <c r="E372" s="97" t="s">
        <v>16</v>
      </c>
      <c r="F372" s="98">
        <f>F376+F375+F374+F373</f>
        <v>0</v>
      </c>
      <c r="G372" s="98">
        <v>0</v>
      </c>
      <c r="H372" s="99"/>
    </row>
    <row r="373" spans="1:8" ht="20.25" customHeight="1">
      <c r="A373" s="94"/>
      <c r="B373" s="95"/>
      <c r="C373" s="96"/>
      <c r="D373" s="11"/>
      <c r="E373" s="97" t="s">
        <v>18</v>
      </c>
      <c r="F373" s="98">
        <v>0</v>
      </c>
      <c r="G373" s="100">
        <v>0</v>
      </c>
      <c r="H373" s="99"/>
    </row>
    <row r="374" spans="1:8" ht="18" customHeight="1">
      <c r="A374" s="94"/>
      <c r="B374" s="95"/>
      <c r="C374" s="96"/>
      <c r="D374" s="11"/>
      <c r="E374" s="97" t="s">
        <v>19</v>
      </c>
      <c r="F374" s="98">
        <v>0</v>
      </c>
      <c r="G374" s="100">
        <v>0</v>
      </c>
      <c r="H374" s="99"/>
    </row>
    <row r="375" spans="1:8" ht="16.5" customHeight="1">
      <c r="A375" s="94"/>
      <c r="B375" s="95"/>
      <c r="C375" s="96"/>
      <c r="D375" s="11"/>
      <c r="E375" s="97" t="s">
        <v>20</v>
      </c>
      <c r="F375" s="98">
        <v>0</v>
      </c>
      <c r="G375" s="100">
        <v>0</v>
      </c>
      <c r="H375" s="99"/>
    </row>
    <row r="376" spans="1:8" ht="15.75" customHeight="1">
      <c r="A376" s="94"/>
      <c r="B376" s="95"/>
      <c r="C376" s="96"/>
      <c r="D376" s="11"/>
      <c r="E376" s="101" t="s">
        <v>21</v>
      </c>
      <c r="F376" s="100">
        <v>0</v>
      </c>
      <c r="G376" s="100">
        <v>0</v>
      </c>
      <c r="H376" s="99"/>
    </row>
    <row r="377" spans="1:8" ht="16.5" customHeight="1">
      <c r="A377" s="93" t="s">
        <v>259</v>
      </c>
      <c r="B377" s="93"/>
      <c r="C377" s="93"/>
      <c r="D377" s="93"/>
      <c r="E377" s="93"/>
      <c r="F377" s="93"/>
      <c r="G377" s="93"/>
      <c r="H377" s="93"/>
    </row>
    <row r="378" spans="1:8" ht="16.5" customHeight="1">
      <c r="A378" s="102" t="s">
        <v>260</v>
      </c>
      <c r="B378" s="95"/>
      <c r="C378" s="96"/>
      <c r="D378" s="11"/>
      <c r="E378" s="97" t="s">
        <v>16</v>
      </c>
      <c r="F378" s="98">
        <f>F382+F381+F380+F379</f>
        <v>0</v>
      </c>
      <c r="G378" s="98">
        <f>G382+G381+G380+G379</f>
        <v>0</v>
      </c>
      <c r="H378" s="99"/>
    </row>
    <row r="379" spans="1:8" ht="18" customHeight="1">
      <c r="A379" s="102"/>
      <c r="B379" s="95"/>
      <c r="C379" s="96"/>
      <c r="D379" s="11"/>
      <c r="E379" s="97" t="s">
        <v>18</v>
      </c>
      <c r="F379" s="98">
        <v>0</v>
      </c>
      <c r="G379" s="100">
        <v>0</v>
      </c>
      <c r="H379" s="99"/>
    </row>
    <row r="380" spans="1:8" ht="14.25">
      <c r="A380" s="102"/>
      <c r="B380" s="95"/>
      <c r="C380" s="96"/>
      <c r="D380" s="11"/>
      <c r="E380" s="97" t="s">
        <v>19</v>
      </c>
      <c r="F380" s="100">
        <v>0</v>
      </c>
      <c r="G380" s="100">
        <v>0</v>
      </c>
      <c r="H380" s="99"/>
    </row>
    <row r="381" spans="1:8" ht="14.25">
      <c r="A381" s="102"/>
      <c r="B381" s="95"/>
      <c r="C381" s="96"/>
      <c r="D381" s="11"/>
      <c r="E381" s="97" t="s">
        <v>20</v>
      </c>
      <c r="F381" s="100">
        <v>0</v>
      </c>
      <c r="G381" s="100">
        <v>0</v>
      </c>
      <c r="H381" s="99"/>
    </row>
    <row r="382" spans="1:8" ht="14.25">
      <c r="A382" s="102"/>
      <c r="B382" s="95"/>
      <c r="C382" s="96"/>
      <c r="D382" s="11"/>
      <c r="E382" s="97" t="s">
        <v>21</v>
      </c>
      <c r="F382" s="98">
        <v>0</v>
      </c>
      <c r="G382" s="100">
        <v>0</v>
      </c>
      <c r="H382" s="99"/>
    </row>
    <row r="383" spans="1:8" ht="16.5" customHeight="1">
      <c r="A383" s="93" t="s">
        <v>261</v>
      </c>
      <c r="B383" s="93"/>
      <c r="C383" s="93"/>
      <c r="D383" s="93"/>
      <c r="E383" s="93"/>
      <c r="F383" s="93"/>
      <c r="G383" s="93"/>
      <c r="H383" s="93"/>
    </row>
    <row r="384" spans="1:8" ht="21.75" customHeight="1">
      <c r="A384" s="102" t="s">
        <v>262</v>
      </c>
      <c r="B384" s="103"/>
      <c r="C384" s="96"/>
      <c r="D384" s="104"/>
      <c r="E384" s="97" t="s">
        <v>16</v>
      </c>
      <c r="F384" s="98">
        <f>F388+F387+F386+F385</f>
        <v>0</v>
      </c>
      <c r="G384" s="98">
        <f>G388+G387+G386+G385</f>
        <v>0</v>
      </c>
      <c r="H384" s="15"/>
    </row>
    <row r="385" spans="1:8" ht="17.25" customHeight="1">
      <c r="A385" s="102"/>
      <c r="B385" s="103"/>
      <c r="C385" s="96"/>
      <c r="D385" s="104"/>
      <c r="E385" s="97" t="s">
        <v>18</v>
      </c>
      <c r="F385" s="98">
        <v>0</v>
      </c>
      <c r="G385" s="100">
        <v>0</v>
      </c>
      <c r="H385" s="15"/>
    </row>
    <row r="386" spans="1:8" ht="15" customHeight="1">
      <c r="A386" s="102"/>
      <c r="B386" s="103"/>
      <c r="C386" s="96"/>
      <c r="D386" s="104"/>
      <c r="E386" s="97" t="s">
        <v>19</v>
      </c>
      <c r="F386" s="98">
        <v>0</v>
      </c>
      <c r="G386" s="100">
        <v>0</v>
      </c>
      <c r="H386" s="15"/>
    </row>
    <row r="387" spans="1:8" ht="15.75" customHeight="1">
      <c r="A387" s="102"/>
      <c r="B387" s="103"/>
      <c r="C387" s="96"/>
      <c r="D387" s="104"/>
      <c r="E387" s="97" t="s">
        <v>20</v>
      </c>
      <c r="F387" s="98">
        <v>0</v>
      </c>
      <c r="G387" s="100">
        <v>0</v>
      </c>
      <c r="H387" s="15"/>
    </row>
    <row r="388" spans="1:8" ht="21" customHeight="1">
      <c r="A388" s="102"/>
      <c r="B388" s="103"/>
      <c r="C388" s="96"/>
      <c r="D388" s="104"/>
      <c r="E388" s="101" t="s">
        <v>21</v>
      </c>
      <c r="F388" s="100">
        <v>0</v>
      </c>
      <c r="G388" s="100">
        <v>0</v>
      </c>
      <c r="H388" s="15"/>
    </row>
    <row r="389" spans="1:8" ht="18">
      <c r="A389" s="17" t="s">
        <v>263</v>
      </c>
      <c r="B389" s="17"/>
      <c r="C389" s="17"/>
      <c r="D389" s="17"/>
      <c r="E389" s="17"/>
      <c r="F389" s="17"/>
      <c r="G389" s="17"/>
      <c r="H389" s="17"/>
    </row>
    <row r="390" spans="1:8" ht="18">
      <c r="A390" s="18" t="s">
        <v>264</v>
      </c>
      <c r="B390" s="18"/>
      <c r="C390" s="18"/>
      <c r="D390" s="18"/>
      <c r="E390" s="18"/>
      <c r="F390" s="18"/>
      <c r="G390" s="18"/>
      <c r="H390" s="18"/>
    </row>
    <row r="391" spans="1:8" s="3" customFormat="1" ht="15.75" customHeight="1">
      <c r="A391" s="49" t="s">
        <v>265</v>
      </c>
      <c r="B391" s="27" t="s">
        <v>266</v>
      </c>
      <c r="C391" s="27">
        <v>2019</v>
      </c>
      <c r="D391" s="27" t="s">
        <v>116</v>
      </c>
      <c r="E391" s="28" t="s">
        <v>16</v>
      </c>
      <c r="F391" s="29">
        <f>F395+F394+F393+F392</f>
        <v>472.9</v>
      </c>
      <c r="G391" s="29">
        <f>G395+G394+G393+G392</f>
        <v>472.9</v>
      </c>
      <c r="H391" s="27" t="s">
        <v>267</v>
      </c>
    </row>
    <row r="392" spans="1:8" s="3" customFormat="1" ht="16.5" customHeight="1">
      <c r="A392" s="49"/>
      <c r="B392" s="27"/>
      <c r="C392" s="27"/>
      <c r="D392" s="27"/>
      <c r="E392" s="28" t="s">
        <v>18</v>
      </c>
      <c r="F392" s="29">
        <v>0</v>
      </c>
      <c r="G392" s="29">
        <v>0</v>
      </c>
      <c r="H392" s="27"/>
    </row>
    <row r="393" spans="1:8" s="3" customFormat="1" ht="16.5" customHeight="1">
      <c r="A393" s="49"/>
      <c r="B393" s="27"/>
      <c r="C393" s="27"/>
      <c r="D393" s="27"/>
      <c r="E393" s="28" t="s">
        <v>19</v>
      </c>
      <c r="F393" s="29">
        <v>472.9</v>
      </c>
      <c r="G393" s="29">
        <v>472.9</v>
      </c>
      <c r="H393" s="27"/>
    </row>
    <row r="394" spans="1:8" s="3" customFormat="1" ht="14.25">
      <c r="A394" s="49"/>
      <c r="B394" s="27"/>
      <c r="C394" s="27"/>
      <c r="D394" s="27"/>
      <c r="E394" s="28" t="s">
        <v>20</v>
      </c>
      <c r="F394" s="29">
        <v>0</v>
      </c>
      <c r="G394" s="29">
        <v>0</v>
      </c>
      <c r="H394" s="27"/>
    </row>
    <row r="395" spans="1:8" s="3" customFormat="1" ht="14.25">
      <c r="A395" s="49"/>
      <c r="B395" s="27"/>
      <c r="C395" s="27"/>
      <c r="D395" s="27"/>
      <c r="E395" s="28" t="s">
        <v>21</v>
      </c>
      <c r="F395" s="29">
        <v>0</v>
      </c>
      <c r="G395" s="29">
        <v>0</v>
      </c>
      <c r="H395" s="27"/>
    </row>
    <row r="396" spans="1:8" s="3" customFormat="1" ht="16.5" customHeight="1">
      <c r="A396" s="49" t="s">
        <v>268</v>
      </c>
      <c r="B396" s="27" t="s">
        <v>269</v>
      </c>
      <c r="C396" s="27">
        <v>2019</v>
      </c>
      <c r="D396" s="27" t="s">
        <v>116</v>
      </c>
      <c r="E396" s="28" t="s">
        <v>16</v>
      </c>
      <c r="F396" s="29">
        <f>F400+F399+F398+F397</f>
        <v>100</v>
      </c>
      <c r="G396" s="29">
        <f>G400+G399+G398+G397</f>
        <v>100</v>
      </c>
      <c r="H396" s="27" t="s">
        <v>270</v>
      </c>
    </row>
    <row r="397" spans="1:8" s="3" customFormat="1" ht="14.25">
      <c r="A397" s="49"/>
      <c r="B397" s="27"/>
      <c r="C397" s="27"/>
      <c r="D397" s="27"/>
      <c r="E397" s="28" t="s">
        <v>18</v>
      </c>
      <c r="F397" s="29">
        <v>0</v>
      </c>
      <c r="G397" s="29">
        <v>0</v>
      </c>
      <c r="H397" s="27"/>
    </row>
    <row r="398" spans="1:8" s="3" customFormat="1" ht="14.25">
      <c r="A398" s="49"/>
      <c r="B398" s="27"/>
      <c r="C398" s="27"/>
      <c r="D398" s="27"/>
      <c r="E398" s="28" t="s">
        <v>19</v>
      </c>
      <c r="F398" s="29">
        <v>100</v>
      </c>
      <c r="G398" s="29">
        <v>100</v>
      </c>
      <c r="H398" s="27"/>
    </row>
    <row r="399" spans="1:8" s="3" customFormat="1" ht="14.25">
      <c r="A399" s="49"/>
      <c r="B399" s="27"/>
      <c r="C399" s="27"/>
      <c r="D399" s="27"/>
      <c r="E399" s="28" t="s">
        <v>20</v>
      </c>
      <c r="F399" s="29">
        <v>0</v>
      </c>
      <c r="G399" s="29">
        <v>0</v>
      </c>
      <c r="H399" s="27"/>
    </row>
    <row r="400" spans="1:8" s="3" customFormat="1" ht="16.5" customHeight="1">
      <c r="A400" s="49"/>
      <c r="B400" s="27"/>
      <c r="C400" s="27"/>
      <c r="D400" s="27"/>
      <c r="E400" s="28" t="s">
        <v>21</v>
      </c>
      <c r="F400" s="29">
        <v>0</v>
      </c>
      <c r="G400" s="29">
        <v>0</v>
      </c>
      <c r="H400" s="27"/>
    </row>
    <row r="401" spans="1:8" s="3" customFormat="1" ht="18" customHeight="1">
      <c r="A401" s="49" t="s">
        <v>271</v>
      </c>
      <c r="B401" s="27" t="s">
        <v>272</v>
      </c>
      <c r="C401" s="27">
        <v>2019</v>
      </c>
      <c r="D401" s="27" t="s">
        <v>116</v>
      </c>
      <c r="E401" s="28" t="s">
        <v>16</v>
      </c>
      <c r="F401" s="29">
        <f>F405+F404+F403+F402</f>
        <v>100</v>
      </c>
      <c r="G401" s="29">
        <f>G405+G404+G403+G402</f>
        <v>100</v>
      </c>
      <c r="H401" s="27" t="s">
        <v>273</v>
      </c>
    </row>
    <row r="402" spans="1:8" s="3" customFormat="1" ht="15.75" customHeight="1">
      <c r="A402" s="49"/>
      <c r="B402" s="27"/>
      <c r="C402" s="27"/>
      <c r="D402" s="27"/>
      <c r="E402" s="28" t="s">
        <v>18</v>
      </c>
      <c r="F402" s="29">
        <v>0</v>
      </c>
      <c r="G402" s="29">
        <v>0</v>
      </c>
      <c r="H402" s="27"/>
    </row>
    <row r="403" spans="1:8" s="3" customFormat="1" ht="14.25">
      <c r="A403" s="49"/>
      <c r="B403" s="27"/>
      <c r="C403" s="27"/>
      <c r="D403" s="27"/>
      <c r="E403" s="28" t="s">
        <v>19</v>
      </c>
      <c r="F403" s="29">
        <v>0</v>
      </c>
      <c r="G403" s="29">
        <v>0</v>
      </c>
      <c r="H403" s="27"/>
    </row>
    <row r="404" spans="1:8" s="3" customFormat="1" ht="18.75" customHeight="1">
      <c r="A404" s="49"/>
      <c r="B404" s="27"/>
      <c r="C404" s="27"/>
      <c r="D404" s="27"/>
      <c r="E404" s="28" t="s">
        <v>20</v>
      </c>
      <c r="F404" s="29">
        <v>100</v>
      </c>
      <c r="G404" s="29">
        <v>100</v>
      </c>
      <c r="H404" s="27"/>
    </row>
    <row r="405" spans="1:8" s="3" customFormat="1" ht="17.25" customHeight="1">
      <c r="A405" s="49"/>
      <c r="B405" s="27"/>
      <c r="C405" s="27"/>
      <c r="D405" s="27"/>
      <c r="E405" s="28" t="s">
        <v>21</v>
      </c>
      <c r="F405" s="29">
        <v>0</v>
      </c>
      <c r="G405" s="29">
        <v>0</v>
      </c>
      <c r="H405" s="27"/>
    </row>
    <row r="406" spans="1:8" s="3" customFormat="1" ht="19.5" customHeight="1">
      <c r="A406" s="49" t="s">
        <v>274</v>
      </c>
      <c r="B406" s="27" t="s">
        <v>275</v>
      </c>
      <c r="C406" s="27">
        <v>2019</v>
      </c>
      <c r="D406" s="27" t="s">
        <v>116</v>
      </c>
      <c r="E406" s="28" t="s">
        <v>16</v>
      </c>
      <c r="F406" s="29">
        <f>SUM(F408:F410)</f>
        <v>133.8</v>
      </c>
      <c r="G406" s="29">
        <f>SUM(G408:G410)</f>
        <v>133.8</v>
      </c>
      <c r="H406" s="27" t="s">
        <v>276</v>
      </c>
    </row>
    <row r="407" spans="1:8" s="3" customFormat="1" ht="15.75" customHeight="1">
      <c r="A407" s="49"/>
      <c r="B407" s="27"/>
      <c r="C407" s="27"/>
      <c r="D407" s="27"/>
      <c r="E407" s="28" t="s">
        <v>18</v>
      </c>
      <c r="F407" s="29">
        <v>0</v>
      </c>
      <c r="G407" s="29">
        <v>0</v>
      </c>
      <c r="H407" s="27"/>
    </row>
    <row r="408" spans="1:8" s="3" customFormat="1" ht="14.25">
      <c r="A408" s="49"/>
      <c r="B408" s="27"/>
      <c r="C408" s="27"/>
      <c r="D408" s="27"/>
      <c r="E408" s="28" t="s">
        <v>19</v>
      </c>
      <c r="F408" s="29">
        <v>92.1</v>
      </c>
      <c r="G408" s="29">
        <v>92.1</v>
      </c>
      <c r="H408" s="27"/>
    </row>
    <row r="409" spans="1:8" s="3" customFormat="1" ht="14.25">
      <c r="A409" s="49"/>
      <c r="B409" s="27"/>
      <c r="C409" s="27"/>
      <c r="D409" s="27"/>
      <c r="E409" s="28" t="s">
        <v>20</v>
      </c>
      <c r="F409" s="29">
        <v>41.7</v>
      </c>
      <c r="G409" s="29">
        <v>41.7</v>
      </c>
      <c r="H409" s="27"/>
    </row>
    <row r="410" spans="1:8" s="3" customFormat="1" ht="15.75" customHeight="1">
      <c r="A410" s="49"/>
      <c r="B410" s="27"/>
      <c r="C410" s="27"/>
      <c r="D410" s="27"/>
      <c r="E410" s="28" t="s">
        <v>21</v>
      </c>
      <c r="F410" s="29">
        <v>0</v>
      </c>
      <c r="G410" s="29">
        <v>0</v>
      </c>
      <c r="H410" s="27"/>
    </row>
    <row r="411" spans="1:8" ht="18">
      <c r="A411" s="18" t="s">
        <v>277</v>
      </c>
      <c r="B411" s="18"/>
      <c r="C411" s="18"/>
      <c r="D411" s="18"/>
      <c r="E411" s="18"/>
      <c r="F411" s="18"/>
      <c r="G411" s="18"/>
      <c r="H411" s="18"/>
    </row>
    <row r="412" spans="1:8" ht="17.25" customHeight="1">
      <c r="A412" s="49" t="s">
        <v>278</v>
      </c>
      <c r="B412" s="50" t="s">
        <v>279</v>
      </c>
      <c r="C412" s="27">
        <v>2019</v>
      </c>
      <c r="D412" s="27" t="s">
        <v>116</v>
      </c>
      <c r="E412" s="51" t="s">
        <v>16</v>
      </c>
      <c r="F412" s="29">
        <f>F416+F415+F414+F413</f>
        <v>0</v>
      </c>
      <c r="G412" s="29">
        <f>G416+G415+G414+G413</f>
        <v>0</v>
      </c>
      <c r="H412" s="27" t="s">
        <v>120</v>
      </c>
    </row>
    <row r="413" spans="1:8" ht="17.25" customHeight="1">
      <c r="A413" s="49"/>
      <c r="B413" s="50"/>
      <c r="C413" s="27"/>
      <c r="D413" s="27"/>
      <c r="E413" s="51" t="s">
        <v>18</v>
      </c>
      <c r="F413" s="29">
        <v>0</v>
      </c>
      <c r="G413" s="29">
        <v>0</v>
      </c>
      <c r="H413" s="27"/>
    </row>
    <row r="414" spans="1:8" ht="14.25">
      <c r="A414" s="49"/>
      <c r="B414" s="50"/>
      <c r="C414" s="27"/>
      <c r="D414" s="27"/>
      <c r="E414" s="51" t="s">
        <v>19</v>
      </c>
      <c r="F414" s="29">
        <v>0</v>
      </c>
      <c r="G414" s="29">
        <v>0</v>
      </c>
      <c r="H414" s="27"/>
    </row>
    <row r="415" spans="1:8" ht="14.25">
      <c r="A415" s="49"/>
      <c r="B415" s="50"/>
      <c r="C415" s="27"/>
      <c r="D415" s="27"/>
      <c r="E415" s="51" t="s">
        <v>20</v>
      </c>
      <c r="F415" s="29">
        <v>0</v>
      </c>
      <c r="G415" s="29">
        <v>0</v>
      </c>
      <c r="H415" s="27"/>
    </row>
    <row r="416" spans="1:8" ht="14.25">
      <c r="A416" s="49"/>
      <c r="B416" s="50"/>
      <c r="C416" s="27"/>
      <c r="D416" s="27"/>
      <c r="E416" s="51" t="s">
        <v>21</v>
      </c>
      <c r="F416" s="29">
        <v>0</v>
      </c>
      <c r="G416" s="29">
        <v>0</v>
      </c>
      <c r="H416" s="27"/>
    </row>
    <row r="417" spans="1:8" ht="18">
      <c r="A417" s="18" t="s">
        <v>280</v>
      </c>
      <c r="B417" s="18"/>
      <c r="C417" s="18"/>
      <c r="D417" s="18"/>
      <c r="E417" s="18"/>
      <c r="F417" s="18"/>
      <c r="G417" s="18"/>
      <c r="H417" s="18"/>
    </row>
    <row r="418" spans="1:8" ht="16.5" customHeight="1">
      <c r="A418" s="73" t="s">
        <v>281</v>
      </c>
      <c r="B418" s="27" t="s">
        <v>282</v>
      </c>
      <c r="C418" s="27">
        <v>2019</v>
      </c>
      <c r="D418" s="27" t="s">
        <v>15</v>
      </c>
      <c r="E418" s="28" t="s">
        <v>16</v>
      </c>
      <c r="F418" s="29">
        <f>F422+F421+F420+F419</f>
        <v>0</v>
      </c>
      <c r="G418" s="29">
        <f>G422+G421+G420+G419</f>
        <v>0</v>
      </c>
      <c r="H418" s="105" t="s">
        <v>283</v>
      </c>
    </row>
    <row r="419" spans="1:8" ht="14.25">
      <c r="A419" s="73"/>
      <c r="B419" s="27"/>
      <c r="C419" s="27"/>
      <c r="D419" s="27"/>
      <c r="E419" s="28" t="s">
        <v>18</v>
      </c>
      <c r="F419" s="29">
        <v>0</v>
      </c>
      <c r="G419" s="29">
        <v>0</v>
      </c>
      <c r="H419" s="105"/>
    </row>
    <row r="420" spans="1:8" ht="14.25">
      <c r="A420" s="73"/>
      <c r="B420" s="27"/>
      <c r="C420" s="27"/>
      <c r="D420" s="27"/>
      <c r="E420" s="28" t="s">
        <v>19</v>
      </c>
      <c r="F420" s="29">
        <v>0</v>
      </c>
      <c r="G420" s="29">
        <v>0</v>
      </c>
      <c r="H420" s="105"/>
    </row>
    <row r="421" spans="1:8" ht="14.25">
      <c r="A421" s="73"/>
      <c r="B421" s="27"/>
      <c r="C421" s="27"/>
      <c r="D421" s="27"/>
      <c r="E421" s="28" t="s">
        <v>20</v>
      </c>
      <c r="F421" s="29">
        <v>0</v>
      </c>
      <c r="G421" s="29">
        <v>0</v>
      </c>
      <c r="H421" s="105"/>
    </row>
    <row r="422" spans="1:8" ht="15.75" customHeight="1">
      <c r="A422" s="73"/>
      <c r="B422" s="27"/>
      <c r="C422" s="27"/>
      <c r="D422" s="27"/>
      <c r="E422" s="28" t="s">
        <v>21</v>
      </c>
      <c r="F422" s="29">
        <v>0</v>
      </c>
      <c r="G422" s="29">
        <v>0</v>
      </c>
      <c r="H422" s="105"/>
    </row>
    <row r="423" spans="1:8" ht="16.5" customHeight="1">
      <c r="A423" s="42" t="s">
        <v>284</v>
      </c>
      <c r="B423" s="44"/>
      <c r="C423" s="44"/>
      <c r="D423" s="106"/>
      <c r="E423" s="89" t="s">
        <v>16</v>
      </c>
      <c r="F423" s="107">
        <v>0</v>
      </c>
      <c r="G423" s="107">
        <v>0</v>
      </c>
      <c r="H423" s="108"/>
    </row>
    <row r="424" spans="1:8" ht="18" customHeight="1">
      <c r="A424" s="42"/>
      <c r="B424" s="44"/>
      <c r="C424" s="44"/>
      <c r="D424" s="106"/>
      <c r="E424" s="89" t="s">
        <v>18</v>
      </c>
      <c r="F424" s="107">
        <v>0</v>
      </c>
      <c r="G424" s="107">
        <v>0</v>
      </c>
      <c r="H424" s="108"/>
    </row>
    <row r="425" spans="1:8" ht="16.5" customHeight="1">
      <c r="A425" s="42"/>
      <c r="B425" s="44"/>
      <c r="C425" s="44"/>
      <c r="D425" s="106"/>
      <c r="E425" s="89" t="s">
        <v>19</v>
      </c>
      <c r="F425" s="107">
        <v>0</v>
      </c>
      <c r="G425" s="107">
        <v>0</v>
      </c>
      <c r="H425" s="108"/>
    </row>
    <row r="426" spans="1:8" ht="15.75" customHeight="1">
      <c r="A426" s="42"/>
      <c r="B426" s="44"/>
      <c r="C426" s="44"/>
      <c r="D426" s="106"/>
      <c r="E426" s="89" t="s">
        <v>20</v>
      </c>
      <c r="F426" s="107">
        <v>0</v>
      </c>
      <c r="G426" s="107">
        <v>0</v>
      </c>
      <c r="H426" s="108"/>
    </row>
    <row r="427" spans="1:8" ht="15.75" customHeight="1">
      <c r="A427" s="42"/>
      <c r="B427" s="44"/>
      <c r="C427" s="44"/>
      <c r="D427" s="106"/>
      <c r="E427" s="89" t="s">
        <v>21</v>
      </c>
      <c r="F427" s="107">
        <f>F395+F400+F405+F410+F416+F422</f>
        <v>0</v>
      </c>
      <c r="G427" s="107">
        <f>G395+G400+G405+G410+G416+G422</f>
        <v>0</v>
      </c>
      <c r="H427" s="108"/>
    </row>
    <row r="428" spans="1:8" ht="18">
      <c r="A428" s="17" t="s">
        <v>285</v>
      </c>
      <c r="B428" s="17"/>
      <c r="C428" s="17"/>
      <c r="D428" s="17"/>
      <c r="E428" s="17"/>
      <c r="F428" s="17"/>
      <c r="G428" s="17"/>
      <c r="H428" s="17"/>
    </row>
    <row r="429" spans="1:8" ht="18">
      <c r="A429" s="18" t="s">
        <v>286</v>
      </c>
      <c r="B429" s="18"/>
      <c r="C429" s="18"/>
      <c r="D429" s="18"/>
      <c r="E429" s="18"/>
      <c r="F429" s="18"/>
      <c r="G429" s="18"/>
      <c r="H429" s="18"/>
    </row>
    <row r="430" spans="1:9" ht="16.5" customHeight="1">
      <c r="A430" s="109" t="s">
        <v>287</v>
      </c>
      <c r="B430" s="20" t="s">
        <v>288</v>
      </c>
      <c r="C430" s="20">
        <v>2019</v>
      </c>
      <c r="D430" s="20" t="s">
        <v>289</v>
      </c>
      <c r="E430" s="21" t="s">
        <v>16</v>
      </c>
      <c r="F430" s="22">
        <f>F434+F433+F432+F431</f>
        <v>0</v>
      </c>
      <c r="G430" s="22">
        <f>G434+G433+G432+G431</f>
        <v>0</v>
      </c>
      <c r="H430" s="20" t="s">
        <v>290</v>
      </c>
      <c r="I430" s="110"/>
    </row>
    <row r="431" spans="1:9" ht="14.25">
      <c r="A431" s="109"/>
      <c r="B431" s="20"/>
      <c r="C431" s="20"/>
      <c r="D431" s="20"/>
      <c r="E431" s="21" t="s">
        <v>18</v>
      </c>
      <c r="F431" s="22">
        <v>0</v>
      </c>
      <c r="G431" s="29">
        <v>0</v>
      </c>
      <c r="H431" s="20"/>
      <c r="I431" s="110"/>
    </row>
    <row r="432" spans="1:9" ht="17.25" customHeight="1">
      <c r="A432" s="109"/>
      <c r="B432" s="20"/>
      <c r="C432" s="20"/>
      <c r="D432" s="20"/>
      <c r="E432" s="21" t="s">
        <v>19</v>
      </c>
      <c r="F432" s="22">
        <v>0</v>
      </c>
      <c r="G432" s="29">
        <v>0</v>
      </c>
      <c r="H432" s="20"/>
      <c r="I432" s="110"/>
    </row>
    <row r="433" spans="1:9" ht="14.25">
      <c r="A433" s="109"/>
      <c r="B433" s="20"/>
      <c r="C433" s="20"/>
      <c r="D433" s="20"/>
      <c r="E433" s="21" t="s">
        <v>20</v>
      </c>
      <c r="F433" s="22">
        <v>0</v>
      </c>
      <c r="G433" s="29">
        <v>0</v>
      </c>
      <c r="H433" s="20"/>
      <c r="I433" s="110"/>
    </row>
    <row r="434" spans="1:9" ht="14.25">
      <c r="A434" s="109"/>
      <c r="B434" s="20"/>
      <c r="C434" s="20"/>
      <c r="D434" s="20"/>
      <c r="E434" s="21" t="s">
        <v>21</v>
      </c>
      <c r="F434" s="22">
        <v>0</v>
      </c>
      <c r="G434" s="29">
        <v>0</v>
      </c>
      <c r="H434" s="20"/>
      <c r="I434" s="110"/>
    </row>
    <row r="435" spans="1:8" ht="16.5" customHeight="1">
      <c r="A435" s="102" t="s">
        <v>291</v>
      </c>
      <c r="B435" s="96"/>
      <c r="C435" s="96"/>
      <c r="D435" s="11"/>
      <c r="E435" s="97" t="s">
        <v>16</v>
      </c>
      <c r="F435" s="98">
        <f>F439+F438+F437+F436</f>
        <v>0</v>
      </c>
      <c r="G435" s="98">
        <f>G439+G438+G437+G436</f>
        <v>0</v>
      </c>
      <c r="H435" s="99"/>
    </row>
    <row r="436" spans="1:8" ht="14.25">
      <c r="A436" s="102"/>
      <c r="B436" s="96"/>
      <c r="C436" s="96"/>
      <c r="D436" s="11"/>
      <c r="E436" s="97" t="s">
        <v>18</v>
      </c>
      <c r="F436" s="98">
        <v>0</v>
      </c>
      <c r="G436" s="98">
        <v>0</v>
      </c>
      <c r="H436" s="99"/>
    </row>
    <row r="437" spans="1:8" ht="18.75" customHeight="1">
      <c r="A437" s="102"/>
      <c r="B437" s="96"/>
      <c r="C437" s="96"/>
      <c r="D437" s="11"/>
      <c r="E437" s="97" t="s">
        <v>19</v>
      </c>
      <c r="F437" s="98">
        <v>0</v>
      </c>
      <c r="G437" s="98">
        <v>0</v>
      </c>
      <c r="H437" s="99"/>
    </row>
    <row r="438" spans="1:8" ht="14.25">
      <c r="A438" s="102"/>
      <c r="B438" s="96"/>
      <c r="C438" s="96"/>
      <c r="D438" s="11"/>
      <c r="E438" s="97" t="s">
        <v>20</v>
      </c>
      <c r="F438" s="98">
        <v>0</v>
      </c>
      <c r="G438" s="98">
        <v>0</v>
      </c>
      <c r="H438" s="99"/>
    </row>
    <row r="439" spans="1:8" ht="14.25">
      <c r="A439" s="102"/>
      <c r="B439" s="96"/>
      <c r="C439" s="96"/>
      <c r="D439" s="11"/>
      <c r="E439" s="97" t="s">
        <v>21</v>
      </c>
      <c r="F439" s="98">
        <v>0</v>
      </c>
      <c r="G439" s="98">
        <v>0</v>
      </c>
      <c r="H439" s="99"/>
    </row>
    <row r="440" spans="1:8" ht="18">
      <c r="A440" s="18" t="s">
        <v>292</v>
      </c>
      <c r="B440" s="18"/>
      <c r="C440" s="18"/>
      <c r="D440" s="18"/>
      <c r="E440" s="18"/>
      <c r="F440" s="18"/>
      <c r="G440" s="18"/>
      <c r="H440" s="18"/>
    </row>
    <row r="441" spans="1:8" ht="16.5" customHeight="1">
      <c r="A441" s="73" t="s">
        <v>293</v>
      </c>
      <c r="B441" s="27" t="s">
        <v>294</v>
      </c>
      <c r="C441" s="27">
        <v>2019</v>
      </c>
      <c r="D441" s="27" t="s">
        <v>289</v>
      </c>
      <c r="E441" s="28" t="s">
        <v>16</v>
      </c>
      <c r="F441" s="29">
        <f>F445+F444+F443+F442</f>
        <v>251.33</v>
      </c>
      <c r="G441" s="29">
        <v>227.8</v>
      </c>
      <c r="H441" s="27" t="s">
        <v>295</v>
      </c>
    </row>
    <row r="442" spans="1:8" ht="14.25">
      <c r="A442" s="73"/>
      <c r="B442" s="27"/>
      <c r="C442" s="27"/>
      <c r="D442" s="27"/>
      <c r="E442" s="28" t="s">
        <v>18</v>
      </c>
      <c r="F442" s="29">
        <v>0</v>
      </c>
      <c r="G442" s="29">
        <v>0</v>
      </c>
      <c r="H442" s="27"/>
    </row>
    <row r="443" spans="1:8" ht="14.25">
      <c r="A443" s="73"/>
      <c r="B443" s="27"/>
      <c r="C443" s="27"/>
      <c r="D443" s="27"/>
      <c r="E443" s="28" t="s">
        <v>19</v>
      </c>
      <c r="F443" s="29">
        <v>0</v>
      </c>
      <c r="G443" s="29">
        <v>0</v>
      </c>
      <c r="H443" s="27"/>
    </row>
    <row r="444" spans="1:8" ht="14.25">
      <c r="A444" s="73"/>
      <c r="B444" s="27"/>
      <c r="C444" s="27"/>
      <c r="D444" s="27"/>
      <c r="E444" s="28" t="s">
        <v>20</v>
      </c>
      <c r="F444" s="29">
        <v>251.33</v>
      </c>
      <c r="G444" s="29">
        <v>227.8</v>
      </c>
      <c r="H444" s="27"/>
    </row>
    <row r="445" spans="1:8" ht="14.25">
      <c r="A445" s="73"/>
      <c r="B445" s="27"/>
      <c r="C445" s="27"/>
      <c r="D445" s="27"/>
      <c r="E445" s="28" t="s">
        <v>21</v>
      </c>
      <c r="F445" s="29">
        <v>0</v>
      </c>
      <c r="G445" s="29">
        <v>0</v>
      </c>
      <c r="H445" s="27"/>
    </row>
    <row r="446" spans="1:8" ht="16.5" customHeight="1">
      <c r="A446" s="102" t="s">
        <v>293</v>
      </c>
      <c r="B446" s="96"/>
      <c r="C446" s="96"/>
      <c r="D446" s="11"/>
      <c r="E446" s="97" t="s">
        <v>16</v>
      </c>
      <c r="F446" s="98">
        <f>F450+F449+F448+F447</f>
        <v>0</v>
      </c>
      <c r="G446" s="98">
        <f>G450+G449+G448+G447</f>
        <v>0</v>
      </c>
      <c r="H446" s="99"/>
    </row>
    <row r="447" spans="1:8" ht="14.25">
      <c r="A447" s="102"/>
      <c r="B447" s="96"/>
      <c r="C447" s="96"/>
      <c r="D447" s="11"/>
      <c r="E447" s="97" t="s">
        <v>18</v>
      </c>
      <c r="F447" s="98">
        <v>0</v>
      </c>
      <c r="G447" s="98">
        <v>0</v>
      </c>
      <c r="H447" s="99"/>
    </row>
    <row r="448" spans="1:8" ht="18" customHeight="1">
      <c r="A448" s="102"/>
      <c r="B448" s="96"/>
      <c r="C448" s="96"/>
      <c r="D448" s="11"/>
      <c r="E448" s="97" t="s">
        <v>19</v>
      </c>
      <c r="F448" s="98">
        <v>0</v>
      </c>
      <c r="G448" s="98">
        <v>0</v>
      </c>
      <c r="H448" s="99"/>
    </row>
    <row r="449" spans="1:8" ht="14.25">
      <c r="A449" s="102"/>
      <c r="B449" s="96"/>
      <c r="C449" s="96"/>
      <c r="D449" s="11"/>
      <c r="E449" s="97" t="s">
        <v>20</v>
      </c>
      <c r="F449" s="98">
        <v>0</v>
      </c>
      <c r="G449" s="98">
        <v>0</v>
      </c>
      <c r="H449" s="99"/>
    </row>
    <row r="450" spans="1:8" ht="14.25">
      <c r="A450" s="102"/>
      <c r="B450" s="96"/>
      <c r="C450" s="96"/>
      <c r="D450" s="11"/>
      <c r="E450" s="97" t="s">
        <v>21</v>
      </c>
      <c r="F450" s="98">
        <v>0</v>
      </c>
      <c r="G450" s="98">
        <v>0</v>
      </c>
      <c r="H450" s="99"/>
    </row>
    <row r="451" spans="1:8" ht="16.5" customHeight="1">
      <c r="A451" s="42"/>
      <c r="B451" s="43" t="s">
        <v>296</v>
      </c>
      <c r="C451" s="44"/>
      <c r="D451" s="45"/>
      <c r="E451" s="46" t="s">
        <v>16</v>
      </c>
      <c r="F451" s="47">
        <f aca="true" t="shared" si="6" ref="F451:F452">F372+F378+F384+F391+F396+F401+F406+F412+F418+F423+F430+F435+F441+F446</f>
        <v>1058.03</v>
      </c>
      <c r="G451" s="47">
        <f aca="true" t="shared" si="7" ref="G451:G452">G372+G378+G384+G391+G396+G401+G406+G412+G418+G423+G430+G435+G441+G446</f>
        <v>1034.5</v>
      </c>
      <c r="H451" s="111">
        <f aca="true" t="shared" si="8" ref="H451:H460">G451/F451</f>
        <v>0.9777605549937147</v>
      </c>
    </row>
    <row r="452" spans="1:8" ht="18">
      <c r="A452" s="42"/>
      <c r="B452" s="43"/>
      <c r="C452" s="44"/>
      <c r="D452" s="45"/>
      <c r="E452" s="46" t="s">
        <v>18</v>
      </c>
      <c r="F452" s="47">
        <f t="shared" si="6"/>
        <v>0</v>
      </c>
      <c r="G452" s="47">
        <f t="shared" si="7"/>
        <v>0</v>
      </c>
      <c r="H452" s="111" t="e">
        <f t="shared" si="8"/>
        <v>#DIV/0!</v>
      </c>
    </row>
    <row r="453" spans="1:8" ht="18">
      <c r="A453" s="42"/>
      <c r="B453" s="43"/>
      <c r="C453" s="44"/>
      <c r="D453" s="45"/>
      <c r="E453" s="46" t="s">
        <v>19</v>
      </c>
      <c r="F453" s="47">
        <f>F393+F398+F403+F408+F414+F420+F432+F443</f>
        <v>665</v>
      </c>
      <c r="G453" s="47">
        <f>G393+G398+G403+G408+G414+G420+G432+G443</f>
        <v>665</v>
      </c>
      <c r="H453" s="111">
        <f t="shared" si="8"/>
        <v>1</v>
      </c>
    </row>
    <row r="454" spans="1:8" ht="18">
      <c r="A454" s="42"/>
      <c r="B454" s="43"/>
      <c r="C454" s="44"/>
      <c r="D454" s="45"/>
      <c r="E454" s="46" t="s">
        <v>20</v>
      </c>
      <c r="F454" s="47">
        <f>F375+F381+F387+F394+F399+F404+F409+F415+F421+F433+F438+F444+F449</f>
        <v>393.03</v>
      </c>
      <c r="G454" s="47">
        <f>G375+G381+G387+G394+G399+G404+G409+G415+G421+G433+G438+G444+G449</f>
        <v>369.5</v>
      </c>
      <c r="H454" s="111">
        <f t="shared" si="8"/>
        <v>0.9401317965549705</v>
      </c>
    </row>
    <row r="455" spans="1:8" ht="18">
      <c r="A455" s="42"/>
      <c r="B455" s="43"/>
      <c r="C455" s="44"/>
      <c r="D455" s="45"/>
      <c r="E455" s="46" t="s">
        <v>21</v>
      </c>
      <c r="F455" s="47">
        <f>F376+F382+F388+F395+F400+F405+F410+F416+F422+F427+F434+F439+F445+F450</f>
        <v>0</v>
      </c>
      <c r="G455" s="47">
        <f>G395+G400+G405+G410+G416+G422+G434+G445</f>
        <v>0</v>
      </c>
      <c r="H455" s="111" t="e">
        <f t="shared" si="8"/>
        <v>#DIV/0!</v>
      </c>
    </row>
    <row r="456" spans="1:8" ht="16.5" customHeight="1">
      <c r="A456" s="112"/>
      <c r="B456" s="113" t="s">
        <v>297</v>
      </c>
      <c r="C456" s="113"/>
      <c r="D456" s="114"/>
      <c r="E456" s="115" t="s">
        <v>16</v>
      </c>
      <c r="F456" s="116">
        <f>F141+F363+F451</f>
        <v>86882.48933</v>
      </c>
      <c r="G456" s="116">
        <f>G141+G363+G451</f>
        <v>79809.54525</v>
      </c>
      <c r="H456" s="117">
        <f t="shared" si="8"/>
        <v>0.9185918343898354</v>
      </c>
    </row>
    <row r="457" spans="1:8" ht="18">
      <c r="A457" s="112"/>
      <c r="B457" s="113"/>
      <c r="C457" s="113"/>
      <c r="D457" s="114"/>
      <c r="E457" s="115" t="s">
        <v>18</v>
      </c>
      <c r="F457" s="116">
        <f aca="true" t="shared" si="9" ref="F457:F460">F452+F364+F142</f>
        <v>8208.8</v>
      </c>
      <c r="G457" s="116">
        <f aca="true" t="shared" si="10" ref="G457:G460">G452+G364+G142</f>
        <v>10413.662</v>
      </c>
      <c r="H457" s="117">
        <f t="shared" si="8"/>
        <v>1.2685973589318782</v>
      </c>
    </row>
    <row r="458" spans="1:8" s="118" customFormat="1" ht="18">
      <c r="A458" s="112"/>
      <c r="B458" s="113"/>
      <c r="C458" s="113"/>
      <c r="D458" s="114"/>
      <c r="E458" s="115" t="s">
        <v>19</v>
      </c>
      <c r="F458" s="116">
        <f t="shared" si="9"/>
        <v>27830.86</v>
      </c>
      <c r="G458" s="116">
        <f t="shared" si="10"/>
        <v>20730.86</v>
      </c>
      <c r="H458" s="117">
        <f t="shared" si="8"/>
        <v>0.7448875097643407</v>
      </c>
    </row>
    <row r="459" spans="1:8" ht="18">
      <c r="A459" s="112"/>
      <c r="B459" s="113"/>
      <c r="C459" s="113"/>
      <c r="D459" s="114"/>
      <c r="E459" s="119" t="s">
        <v>298</v>
      </c>
      <c r="F459" s="116">
        <f t="shared" si="9"/>
        <v>44587.12333</v>
      </c>
      <c r="G459" s="116">
        <f t="shared" si="10"/>
        <v>42970.22425</v>
      </c>
      <c r="H459" s="117">
        <f t="shared" si="8"/>
        <v>0.9637361875079281</v>
      </c>
    </row>
    <row r="460" spans="1:8" ht="18">
      <c r="A460" s="112"/>
      <c r="B460" s="113"/>
      <c r="C460" s="113"/>
      <c r="D460" s="114"/>
      <c r="E460" s="119" t="s">
        <v>21</v>
      </c>
      <c r="F460" s="116">
        <f t="shared" si="9"/>
        <v>5570.35</v>
      </c>
      <c r="G460" s="116">
        <f t="shared" si="10"/>
        <v>4680.45</v>
      </c>
      <c r="H460" s="117">
        <f t="shared" si="8"/>
        <v>0.8402434317412729</v>
      </c>
    </row>
    <row r="461" spans="1:8" ht="14.25">
      <c r="A461" s="120"/>
      <c r="B461" s="120"/>
      <c r="C461" s="120"/>
      <c r="D461" s="120"/>
      <c r="E461" s="120"/>
      <c r="F461" s="120"/>
      <c r="G461" s="120"/>
      <c r="H461" s="120"/>
    </row>
    <row r="462" ht="18">
      <c r="G462" s="121"/>
    </row>
    <row r="463" spans="2:8" s="122" customFormat="1" ht="18.75">
      <c r="B463" s="122" t="s">
        <v>299</v>
      </c>
      <c r="H463" s="123" t="s">
        <v>300</v>
      </c>
    </row>
    <row r="464" ht="15.75"/>
    <row r="465" ht="15.75"/>
    <row r="466" ht="15.75"/>
    <row r="467" ht="15.75"/>
    <row r="468" ht="15.75"/>
    <row r="469" ht="15.75"/>
    <row r="470" ht="15.75"/>
    <row r="471" ht="15.75"/>
    <row r="472" ht="15.75"/>
    <row r="473" ht="15.75"/>
    <row r="474" ht="15.75"/>
  </sheetData>
  <sheetProtection selectLockedCells="1" selectUnlockedCells="1"/>
  <autoFilter ref="A8:H461"/>
  <mergeCells count="458">
    <mergeCell ref="E1:H1"/>
    <mergeCell ref="E2:H2"/>
    <mergeCell ref="A3:H4"/>
    <mergeCell ref="A6:A7"/>
    <mergeCell ref="B6:B7"/>
    <mergeCell ref="C6:C7"/>
    <mergeCell ref="D6:D7"/>
    <mergeCell ref="E6:G6"/>
    <mergeCell ref="H6:H7"/>
    <mergeCell ref="A9:H9"/>
    <mergeCell ref="A10:H10"/>
    <mergeCell ref="A11:H11"/>
    <mergeCell ref="A12:A16"/>
    <mergeCell ref="B12:B16"/>
    <mergeCell ref="C12:C16"/>
    <mergeCell ref="D12:D16"/>
    <mergeCell ref="H12:H16"/>
    <mergeCell ref="A17:A21"/>
    <mergeCell ref="B17:B21"/>
    <mergeCell ref="C17:C21"/>
    <mergeCell ref="D17:D21"/>
    <mergeCell ref="H17:H21"/>
    <mergeCell ref="A22:H22"/>
    <mergeCell ref="A23:A27"/>
    <mergeCell ref="B23:B27"/>
    <mergeCell ref="C23:C27"/>
    <mergeCell ref="D23:D27"/>
    <mergeCell ref="H23:H27"/>
    <mergeCell ref="A28:H28"/>
    <mergeCell ref="A29:H29"/>
    <mergeCell ref="A30:H30"/>
    <mergeCell ref="A31:A35"/>
    <mergeCell ref="B31:B35"/>
    <mergeCell ref="C31:C35"/>
    <mergeCell ref="D31:D35"/>
    <mergeCell ref="H31:H35"/>
    <mergeCell ref="A36:A40"/>
    <mergeCell ref="B36:B40"/>
    <mergeCell ref="C36:C40"/>
    <mergeCell ref="D36:D40"/>
    <mergeCell ref="H36:H40"/>
    <mergeCell ref="A41:A45"/>
    <mergeCell ref="B41:B45"/>
    <mergeCell ref="C41:C45"/>
    <mergeCell ref="D41:D45"/>
    <mergeCell ref="H41:H45"/>
    <mergeCell ref="A46:A50"/>
    <mergeCell ref="B46:B50"/>
    <mergeCell ref="C46:C50"/>
    <mergeCell ref="D46:D50"/>
    <mergeCell ref="H46:H50"/>
    <mergeCell ref="A51:A55"/>
    <mergeCell ref="B51:B55"/>
    <mergeCell ref="C51:C55"/>
    <mergeCell ref="D51:D55"/>
    <mergeCell ref="H51:H55"/>
    <mergeCell ref="A56:A60"/>
    <mergeCell ref="B56:B60"/>
    <mergeCell ref="C56:C60"/>
    <mergeCell ref="D56:D60"/>
    <mergeCell ref="H56:H60"/>
    <mergeCell ref="A61:A65"/>
    <mergeCell ref="B61:B65"/>
    <mergeCell ref="C61:C65"/>
    <mergeCell ref="D61:D65"/>
    <mergeCell ref="H61:H65"/>
    <mergeCell ref="A66:A70"/>
    <mergeCell ref="B66:B70"/>
    <mergeCell ref="C66:C70"/>
    <mergeCell ref="D66:D70"/>
    <mergeCell ref="H66:H70"/>
    <mergeCell ref="A71:A75"/>
    <mergeCell ref="B71:B75"/>
    <mergeCell ref="C71:C75"/>
    <mergeCell ref="D71:D75"/>
    <mergeCell ref="H71:H75"/>
    <mergeCell ref="A76:A80"/>
    <mergeCell ref="B76:B80"/>
    <mergeCell ref="C76:C80"/>
    <mergeCell ref="D76:D80"/>
    <mergeCell ref="H76:H80"/>
    <mergeCell ref="A81:A85"/>
    <mergeCell ref="B81:B85"/>
    <mergeCell ref="C81:C85"/>
    <mergeCell ref="D81:D85"/>
    <mergeCell ref="H81:H85"/>
    <mergeCell ref="A86:H86"/>
    <mergeCell ref="A87:H87"/>
    <mergeCell ref="A88:A92"/>
    <mergeCell ref="B88:B92"/>
    <mergeCell ref="C88:C92"/>
    <mergeCell ref="D88:D92"/>
    <mergeCell ref="H88:H92"/>
    <mergeCell ref="A93:H93"/>
    <mergeCell ref="A94:H94"/>
    <mergeCell ref="A95:A99"/>
    <mergeCell ref="B95:B99"/>
    <mergeCell ref="C95:C99"/>
    <mergeCell ref="D95:D99"/>
    <mergeCell ref="H95:H99"/>
    <mergeCell ref="A100:A104"/>
    <mergeCell ref="B100:B104"/>
    <mergeCell ref="C100:C104"/>
    <mergeCell ref="D100:D104"/>
    <mergeCell ref="H100:H104"/>
    <mergeCell ref="A105:A109"/>
    <mergeCell ref="B105:B109"/>
    <mergeCell ref="C105:C109"/>
    <mergeCell ref="D105:D109"/>
    <mergeCell ref="H105:H109"/>
    <mergeCell ref="A110:A114"/>
    <mergeCell ref="B110:B114"/>
    <mergeCell ref="C110:C114"/>
    <mergeCell ref="D110:D114"/>
    <mergeCell ref="H110:H114"/>
    <mergeCell ref="A115:A119"/>
    <mergeCell ref="B115:B119"/>
    <mergeCell ref="C115:C119"/>
    <mergeCell ref="D115:D119"/>
    <mergeCell ref="H115:H119"/>
    <mergeCell ref="A120:H120"/>
    <mergeCell ref="A121:A125"/>
    <mergeCell ref="B121:B125"/>
    <mergeCell ref="C121:C125"/>
    <mergeCell ref="D121:D125"/>
    <mergeCell ref="H121:H125"/>
    <mergeCell ref="A126:A130"/>
    <mergeCell ref="B126:B130"/>
    <mergeCell ref="C126:C130"/>
    <mergeCell ref="D126:D130"/>
    <mergeCell ref="H126:H130"/>
    <mergeCell ref="A131:A135"/>
    <mergeCell ref="B131:B135"/>
    <mergeCell ref="C131:C135"/>
    <mergeCell ref="D131:D135"/>
    <mergeCell ref="H131:H135"/>
    <mergeCell ref="A136:A140"/>
    <mergeCell ref="B136:B140"/>
    <mergeCell ref="C136:C140"/>
    <mergeCell ref="D136:D140"/>
    <mergeCell ref="H136:H140"/>
    <mergeCell ref="A141:A145"/>
    <mergeCell ref="B141:B145"/>
    <mergeCell ref="C141:C145"/>
    <mergeCell ref="D141:D145"/>
    <mergeCell ref="A146:H146"/>
    <mergeCell ref="A147:H147"/>
    <mergeCell ref="A148:H148"/>
    <mergeCell ref="A149:A153"/>
    <mergeCell ref="B149:B153"/>
    <mergeCell ref="C149:C153"/>
    <mergeCell ref="D149:D153"/>
    <mergeCell ref="H149:H153"/>
    <mergeCell ref="A154:A158"/>
    <mergeCell ref="B154:B158"/>
    <mergeCell ref="C154:C158"/>
    <mergeCell ref="D154:D158"/>
    <mergeCell ref="H154:H158"/>
    <mergeCell ref="A159:A163"/>
    <mergeCell ref="B159:B163"/>
    <mergeCell ref="C159:C163"/>
    <mergeCell ref="D159:D163"/>
    <mergeCell ref="H159:H163"/>
    <mergeCell ref="A164:A168"/>
    <mergeCell ref="B164:B168"/>
    <mergeCell ref="C164:C168"/>
    <mergeCell ref="D164:D168"/>
    <mergeCell ref="H164:H168"/>
    <mergeCell ref="A169:A173"/>
    <mergeCell ref="B169:B173"/>
    <mergeCell ref="C169:C173"/>
    <mergeCell ref="D169:D173"/>
    <mergeCell ref="H169:H173"/>
    <mergeCell ref="A174:A178"/>
    <mergeCell ref="B174:B178"/>
    <mergeCell ref="C174:C178"/>
    <mergeCell ref="D174:D178"/>
    <mergeCell ref="H174:H178"/>
    <mergeCell ref="A179:A183"/>
    <mergeCell ref="B179:B183"/>
    <mergeCell ref="C179:C183"/>
    <mergeCell ref="D179:D183"/>
    <mergeCell ref="H179:H183"/>
    <mergeCell ref="A184:A188"/>
    <mergeCell ref="B184:B188"/>
    <mergeCell ref="C184:C188"/>
    <mergeCell ref="D184:D188"/>
    <mergeCell ref="H184:H188"/>
    <mergeCell ref="A189:A193"/>
    <mergeCell ref="B189:B193"/>
    <mergeCell ref="C189:C193"/>
    <mergeCell ref="D189:D193"/>
    <mergeCell ref="H189:H193"/>
    <mergeCell ref="A194:A198"/>
    <mergeCell ref="B194:B198"/>
    <mergeCell ref="C194:C198"/>
    <mergeCell ref="D194:D198"/>
    <mergeCell ref="H194:H198"/>
    <mergeCell ref="A199:A203"/>
    <mergeCell ref="B199:B203"/>
    <mergeCell ref="C199:C203"/>
    <mergeCell ref="D199:D203"/>
    <mergeCell ref="H199:H203"/>
    <mergeCell ref="A204:A208"/>
    <mergeCell ref="B204:B208"/>
    <mergeCell ref="C204:C208"/>
    <mergeCell ref="D204:D208"/>
    <mergeCell ref="H204:H208"/>
    <mergeCell ref="A209:A213"/>
    <mergeCell ref="B209:B213"/>
    <mergeCell ref="C209:C213"/>
    <mergeCell ref="D209:D213"/>
    <mergeCell ref="H209:H213"/>
    <mergeCell ref="A214:H214"/>
    <mergeCell ref="A215:A219"/>
    <mergeCell ref="B215:B219"/>
    <mergeCell ref="C215:C219"/>
    <mergeCell ref="D215:D219"/>
    <mergeCell ref="H215:H219"/>
    <mergeCell ref="A220:A224"/>
    <mergeCell ref="B220:B224"/>
    <mergeCell ref="C220:C224"/>
    <mergeCell ref="D220:D224"/>
    <mergeCell ref="H220:H224"/>
    <mergeCell ref="A225:A229"/>
    <mergeCell ref="B225:B229"/>
    <mergeCell ref="C225:C229"/>
    <mergeCell ref="D225:D229"/>
    <mergeCell ref="H225:H229"/>
    <mergeCell ref="A230:H230"/>
    <mergeCell ref="A231:A235"/>
    <mergeCell ref="B231:B235"/>
    <mergeCell ref="C231:C235"/>
    <mergeCell ref="D231:D235"/>
    <mergeCell ref="H231:H235"/>
    <mergeCell ref="A236:A240"/>
    <mergeCell ref="B236:B240"/>
    <mergeCell ref="C236:C240"/>
    <mergeCell ref="D236:D240"/>
    <mergeCell ref="H236:H240"/>
    <mergeCell ref="A241:H241"/>
    <mergeCell ref="A242:H242"/>
    <mergeCell ref="A243:A247"/>
    <mergeCell ref="B243:B247"/>
    <mergeCell ref="C243:C247"/>
    <mergeCell ref="D243:D247"/>
    <mergeCell ref="H243:H247"/>
    <mergeCell ref="A248:A252"/>
    <mergeCell ref="B248:B252"/>
    <mergeCell ref="C248:C252"/>
    <mergeCell ref="D248:D252"/>
    <mergeCell ref="H248:H252"/>
    <mergeCell ref="A253:A257"/>
    <mergeCell ref="B253:B257"/>
    <mergeCell ref="C253:C257"/>
    <mergeCell ref="D253:D257"/>
    <mergeCell ref="H253:H257"/>
    <mergeCell ref="A258:A262"/>
    <mergeCell ref="B258:B262"/>
    <mergeCell ref="C258:C262"/>
    <mergeCell ref="D258:D262"/>
    <mergeCell ref="H258:H262"/>
    <mergeCell ref="A263:A267"/>
    <mergeCell ref="B263:B267"/>
    <mergeCell ref="C263:C267"/>
    <mergeCell ref="D263:D267"/>
    <mergeCell ref="H263:H267"/>
    <mergeCell ref="A268:H268"/>
    <mergeCell ref="A269:A273"/>
    <mergeCell ref="B269:B273"/>
    <mergeCell ref="C269:C273"/>
    <mergeCell ref="D269:D273"/>
    <mergeCell ref="H269:H273"/>
    <mergeCell ref="A274:A278"/>
    <mergeCell ref="B274:B278"/>
    <mergeCell ref="C274:C278"/>
    <mergeCell ref="D274:D278"/>
    <mergeCell ref="H274:H278"/>
    <mergeCell ref="A279:A283"/>
    <mergeCell ref="B279:B283"/>
    <mergeCell ref="C279:C283"/>
    <mergeCell ref="D279:D283"/>
    <mergeCell ref="H279:H283"/>
    <mergeCell ref="A284:H284"/>
    <mergeCell ref="A285:H285"/>
    <mergeCell ref="A286:A290"/>
    <mergeCell ref="B286:B290"/>
    <mergeCell ref="C286:C290"/>
    <mergeCell ref="D286:D290"/>
    <mergeCell ref="H286:H290"/>
    <mergeCell ref="A291:A295"/>
    <mergeCell ref="B291:B295"/>
    <mergeCell ref="C291:C295"/>
    <mergeCell ref="D291:D295"/>
    <mergeCell ref="H291:H295"/>
    <mergeCell ref="A296:A300"/>
    <mergeCell ref="B296:B300"/>
    <mergeCell ref="C296:C300"/>
    <mergeCell ref="D296:D300"/>
    <mergeCell ref="H296:H300"/>
    <mergeCell ref="A301:A305"/>
    <mergeCell ref="B301:B305"/>
    <mergeCell ref="C301:C305"/>
    <mergeCell ref="D301:D305"/>
    <mergeCell ref="H301:H305"/>
    <mergeCell ref="A306:A310"/>
    <mergeCell ref="B306:B310"/>
    <mergeCell ref="C306:C310"/>
    <mergeCell ref="D306:D310"/>
    <mergeCell ref="H306:H310"/>
    <mergeCell ref="A311:A315"/>
    <mergeCell ref="B311:B315"/>
    <mergeCell ref="C311:C315"/>
    <mergeCell ref="D311:D315"/>
    <mergeCell ref="H311:H315"/>
    <mergeCell ref="A316:A320"/>
    <mergeCell ref="B316:B320"/>
    <mergeCell ref="C316:C320"/>
    <mergeCell ref="D316:D320"/>
    <mergeCell ref="H316:H320"/>
    <mergeCell ref="A321:A325"/>
    <mergeCell ref="B321:B325"/>
    <mergeCell ref="C321:C325"/>
    <mergeCell ref="D321:D325"/>
    <mergeCell ref="H321:H325"/>
    <mergeCell ref="A326:A330"/>
    <mergeCell ref="B326:B330"/>
    <mergeCell ref="C326:C330"/>
    <mergeCell ref="D326:D330"/>
    <mergeCell ref="H326:H330"/>
    <mergeCell ref="A331:A335"/>
    <mergeCell ref="B331:B335"/>
    <mergeCell ref="C331:C335"/>
    <mergeCell ref="D331:D335"/>
    <mergeCell ref="H331:H335"/>
    <mergeCell ref="A336:A340"/>
    <mergeCell ref="B336:B340"/>
    <mergeCell ref="C336:C340"/>
    <mergeCell ref="D336:D340"/>
    <mergeCell ref="H336:H340"/>
    <mergeCell ref="A341:A345"/>
    <mergeCell ref="B341:B345"/>
    <mergeCell ref="C341:C345"/>
    <mergeCell ref="D341:D345"/>
    <mergeCell ref="H341:H345"/>
    <mergeCell ref="A346:A350"/>
    <mergeCell ref="B346:B350"/>
    <mergeCell ref="C346:C350"/>
    <mergeCell ref="D346:D350"/>
    <mergeCell ref="H346:H350"/>
    <mergeCell ref="A351:H351"/>
    <mergeCell ref="A352:A356"/>
    <mergeCell ref="B352:B356"/>
    <mergeCell ref="C352:C356"/>
    <mergeCell ref="D352:D356"/>
    <mergeCell ref="H352:H356"/>
    <mergeCell ref="A357:A361"/>
    <mergeCell ref="B357:B361"/>
    <mergeCell ref="C357:C361"/>
    <mergeCell ref="D357:D361"/>
    <mergeCell ref="H357:H361"/>
    <mergeCell ref="A362:H362"/>
    <mergeCell ref="A363:A367"/>
    <mergeCell ref="B363:B367"/>
    <mergeCell ref="C363:C367"/>
    <mergeCell ref="D363:D367"/>
    <mergeCell ref="A368:H368"/>
    <mergeCell ref="A369:H369"/>
    <mergeCell ref="A370:H370"/>
    <mergeCell ref="A371:H371"/>
    <mergeCell ref="A372:A376"/>
    <mergeCell ref="B372:B376"/>
    <mergeCell ref="C372:C376"/>
    <mergeCell ref="D372:D376"/>
    <mergeCell ref="H372:H376"/>
    <mergeCell ref="A377:H377"/>
    <mergeCell ref="A378:A382"/>
    <mergeCell ref="B378:B382"/>
    <mergeCell ref="C378:C382"/>
    <mergeCell ref="D378:D382"/>
    <mergeCell ref="H378:H382"/>
    <mergeCell ref="A383:H383"/>
    <mergeCell ref="A384:A388"/>
    <mergeCell ref="B384:B388"/>
    <mergeCell ref="C384:C388"/>
    <mergeCell ref="D384:D388"/>
    <mergeCell ref="H384:H388"/>
    <mergeCell ref="A389:H389"/>
    <mergeCell ref="A390:H390"/>
    <mergeCell ref="A391:A395"/>
    <mergeCell ref="B391:B395"/>
    <mergeCell ref="C391:C395"/>
    <mergeCell ref="D391:D395"/>
    <mergeCell ref="H391:H395"/>
    <mergeCell ref="A396:A400"/>
    <mergeCell ref="B396:B400"/>
    <mergeCell ref="C396:C400"/>
    <mergeCell ref="D396:D400"/>
    <mergeCell ref="H396:H400"/>
    <mergeCell ref="A401:A405"/>
    <mergeCell ref="B401:B405"/>
    <mergeCell ref="C401:C405"/>
    <mergeCell ref="D401:D405"/>
    <mergeCell ref="H401:H405"/>
    <mergeCell ref="A406:A410"/>
    <mergeCell ref="B406:B410"/>
    <mergeCell ref="C406:C410"/>
    <mergeCell ref="D406:D410"/>
    <mergeCell ref="H406:H410"/>
    <mergeCell ref="A411:H411"/>
    <mergeCell ref="A412:A416"/>
    <mergeCell ref="B412:B416"/>
    <mergeCell ref="C412:C416"/>
    <mergeCell ref="D412:D416"/>
    <mergeCell ref="H412:H416"/>
    <mergeCell ref="A417:H417"/>
    <mergeCell ref="A418:A422"/>
    <mergeCell ref="B418:B422"/>
    <mergeCell ref="C418:C422"/>
    <mergeCell ref="D418:D422"/>
    <mergeCell ref="H418:H422"/>
    <mergeCell ref="A423:A427"/>
    <mergeCell ref="B423:B427"/>
    <mergeCell ref="C423:C427"/>
    <mergeCell ref="D423:D427"/>
    <mergeCell ref="H423:H427"/>
    <mergeCell ref="A428:H428"/>
    <mergeCell ref="A429:H429"/>
    <mergeCell ref="A430:A434"/>
    <mergeCell ref="B430:B434"/>
    <mergeCell ref="C430:C434"/>
    <mergeCell ref="D430:D434"/>
    <mergeCell ref="H430:H434"/>
    <mergeCell ref="A435:A439"/>
    <mergeCell ref="B435:B439"/>
    <mergeCell ref="C435:C439"/>
    <mergeCell ref="D435:D439"/>
    <mergeCell ref="H435:H439"/>
    <mergeCell ref="A440:H440"/>
    <mergeCell ref="A441:A445"/>
    <mergeCell ref="B441:B445"/>
    <mergeCell ref="C441:C445"/>
    <mergeCell ref="D441:D445"/>
    <mergeCell ref="H441:H445"/>
    <mergeCell ref="A446:A450"/>
    <mergeCell ref="B446:B450"/>
    <mergeCell ref="C446:C450"/>
    <mergeCell ref="D446:D450"/>
    <mergeCell ref="H446:H450"/>
    <mergeCell ref="A451:A455"/>
    <mergeCell ref="B451:B455"/>
    <mergeCell ref="C451:C455"/>
    <mergeCell ref="D451:D455"/>
    <mergeCell ref="A456:A460"/>
    <mergeCell ref="B456:B460"/>
    <mergeCell ref="C456:C460"/>
    <mergeCell ref="D456:D460"/>
    <mergeCell ref="A461:H461"/>
  </mergeCells>
  <printOptions/>
  <pageMargins left="0.4" right="0.2361111111111111" top="0.43333333333333335" bottom="0.31527777777777777" header="0.5118055555555555" footer="0.5118055555555555"/>
  <pageSetup fitToHeight="11" fitToWidth="1" horizontalDpi="300" verticalDpi="300" orientation="landscape" paperSize="9"/>
  <rowBreaks count="4" manualBreakCount="4">
    <brk id="130" max="255" man="1"/>
    <brk id="145" max="255" man="1"/>
    <brk id="315" max="255" man="1"/>
    <brk id="390" max="255" man="1"/>
  </rowBreaks>
</worksheet>
</file>

<file path=xl/worksheets/sheet2.xml><?xml version="1.0" encoding="utf-8"?>
<worksheet xmlns="http://schemas.openxmlformats.org/spreadsheetml/2006/main" xmlns:r="http://schemas.openxmlformats.org/officeDocument/2006/relationships">
  <dimension ref="A1:H55"/>
  <sheetViews>
    <sheetView zoomScaleSheetLayoutView="100" workbookViewId="0" topLeftCell="A1">
      <selection activeCell="A1" activeCellId="1" sqref="G391:G410 A1"/>
    </sheetView>
  </sheetViews>
  <sheetFormatPr defaultColWidth="10.00390625" defaultRowHeight="12.75"/>
  <cols>
    <col min="1" max="1" width="6.25390625" style="0" customWidth="1"/>
    <col min="2" max="2" width="29.125" style="0" customWidth="1"/>
    <col min="3" max="3" width="9.25390625" style="0" customWidth="1"/>
    <col min="4" max="4" width="16.375" style="0" customWidth="1"/>
    <col min="5" max="5" width="21.25390625" style="0" customWidth="1"/>
    <col min="6" max="7" width="11.375" style="0" customWidth="1"/>
    <col min="8" max="8" width="50.25390625" style="0" customWidth="1"/>
    <col min="9" max="16384" width="11.375" style="0" customWidth="1"/>
  </cols>
  <sheetData>
    <row r="1" spans="1:8" ht="14.25" customHeight="1">
      <c r="A1" s="124" t="s">
        <v>87</v>
      </c>
      <c r="B1" s="99" t="s">
        <v>88</v>
      </c>
      <c r="C1" s="99">
        <v>2019</v>
      </c>
      <c r="D1" s="99" t="s">
        <v>82</v>
      </c>
      <c r="E1" s="101" t="s">
        <v>16</v>
      </c>
      <c r="F1" s="100">
        <v>19880.86</v>
      </c>
      <c r="G1" s="100">
        <v>19880.86</v>
      </c>
      <c r="H1" s="99" t="s">
        <v>89</v>
      </c>
    </row>
    <row r="2" spans="1:8" ht="12.75">
      <c r="A2" s="124"/>
      <c r="B2" s="99"/>
      <c r="C2" s="99"/>
      <c r="D2" s="99"/>
      <c r="E2" s="101" t="s">
        <v>18</v>
      </c>
      <c r="F2" s="100"/>
      <c r="G2" s="100"/>
      <c r="H2" s="99"/>
    </row>
    <row r="3" spans="1:8" ht="12.75">
      <c r="A3" s="124"/>
      <c r="B3" s="99"/>
      <c r="C3" s="99"/>
      <c r="D3" s="99"/>
      <c r="E3" s="101" t="s">
        <v>19</v>
      </c>
      <c r="F3" s="100">
        <v>19880.86</v>
      </c>
      <c r="G3" s="100">
        <v>19880.86</v>
      </c>
      <c r="H3" s="99"/>
    </row>
    <row r="4" spans="1:8" ht="12.75">
      <c r="A4" s="124"/>
      <c r="B4" s="99"/>
      <c r="C4" s="99"/>
      <c r="D4" s="99"/>
      <c r="E4" s="101" t="s">
        <v>20</v>
      </c>
      <c r="F4" s="100"/>
      <c r="G4" s="100"/>
      <c r="H4" s="99"/>
    </row>
    <row r="5" spans="1:8" ht="12.75">
      <c r="A5" s="124"/>
      <c r="B5" s="99"/>
      <c r="C5" s="99"/>
      <c r="D5" s="99"/>
      <c r="E5" s="101" t="s">
        <v>21</v>
      </c>
      <c r="F5" s="100"/>
      <c r="G5" s="100"/>
      <c r="H5" s="99"/>
    </row>
    <row r="6" spans="1:8" ht="14.25" customHeight="1">
      <c r="A6" s="124" t="s">
        <v>87</v>
      </c>
      <c r="B6" s="99" t="s">
        <v>94</v>
      </c>
      <c r="C6" s="99">
        <v>2019</v>
      </c>
      <c r="D6" s="99" t="s">
        <v>95</v>
      </c>
      <c r="E6" s="101" t="s">
        <v>16</v>
      </c>
      <c r="F6" s="100">
        <f>F10+F9+F8+F7</f>
        <v>890.717</v>
      </c>
      <c r="G6" s="100">
        <v>817.9</v>
      </c>
      <c r="H6" s="99" t="s">
        <v>96</v>
      </c>
    </row>
    <row r="7" spans="1:8" ht="12.75">
      <c r="A7" s="124"/>
      <c r="B7" s="99"/>
      <c r="C7" s="99"/>
      <c r="D7" s="99"/>
      <c r="E7" s="101" t="s">
        <v>18</v>
      </c>
      <c r="F7" s="100">
        <v>881.857</v>
      </c>
      <c r="G7" s="100">
        <v>809.259</v>
      </c>
      <c r="H7" s="99"/>
    </row>
    <row r="8" spans="1:8" ht="12.75">
      <c r="A8" s="124"/>
      <c r="B8" s="99"/>
      <c r="C8" s="99"/>
      <c r="D8" s="99"/>
      <c r="E8" s="101" t="s">
        <v>19</v>
      </c>
      <c r="F8" s="100"/>
      <c r="G8" s="100"/>
      <c r="H8" s="99"/>
    </row>
    <row r="9" spans="1:8" ht="12.75">
      <c r="A9" s="124"/>
      <c r="B9" s="99"/>
      <c r="C9" s="99"/>
      <c r="D9" s="99"/>
      <c r="E9" s="101" t="s">
        <v>20</v>
      </c>
      <c r="F9" s="125">
        <v>8.86</v>
      </c>
      <c r="G9" s="100">
        <v>8.64</v>
      </c>
      <c r="H9" s="99"/>
    </row>
    <row r="10" spans="1:8" ht="12.75">
      <c r="A10" s="124"/>
      <c r="B10" s="99"/>
      <c r="C10" s="99"/>
      <c r="D10" s="99"/>
      <c r="E10" s="101" t="s">
        <v>21</v>
      </c>
      <c r="F10" s="100"/>
      <c r="G10" s="100"/>
      <c r="H10" s="99"/>
    </row>
    <row r="11" spans="1:8" ht="25.5" customHeight="1">
      <c r="A11" s="124" t="s">
        <v>98</v>
      </c>
      <c r="B11" s="99" t="s">
        <v>99</v>
      </c>
      <c r="C11" s="99">
        <v>2019</v>
      </c>
      <c r="D11" s="99" t="s">
        <v>95</v>
      </c>
      <c r="E11" s="101" t="s">
        <v>16</v>
      </c>
      <c r="F11" s="100">
        <v>5881.7</v>
      </c>
      <c r="G11" s="100">
        <v>5833.2</v>
      </c>
      <c r="H11" s="99" t="s">
        <v>100</v>
      </c>
    </row>
    <row r="12" spans="1:8" ht="21.75" customHeight="1">
      <c r="A12" s="124"/>
      <c r="B12" s="99"/>
      <c r="C12" s="99"/>
      <c r="D12" s="99"/>
      <c r="E12" s="101" t="s">
        <v>18</v>
      </c>
      <c r="F12" s="100">
        <v>853.643</v>
      </c>
      <c r="G12" s="100">
        <v>853.643</v>
      </c>
      <c r="H12" s="99"/>
    </row>
    <row r="13" spans="1:8" ht="21" customHeight="1">
      <c r="A13" s="124"/>
      <c r="B13" s="99"/>
      <c r="C13" s="99"/>
      <c r="D13" s="99"/>
      <c r="E13" s="101" t="s">
        <v>19</v>
      </c>
      <c r="F13" s="100"/>
      <c r="G13" s="100"/>
      <c r="H13" s="99"/>
    </row>
    <row r="14" spans="1:8" ht="24" customHeight="1">
      <c r="A14" s="124"/>
      <c r="B14" s="99"/>
      <c r="C14" s="99"/>
      <c r="D14" s="99"/>
      <c r="E14" s="101" t="s">
        <v>20</v>
      </c>
      <c r="F14" s="125">
        <v>4392.7</v>
      </c>
      <c r="G14" s="100">
        <v>4344.2</v>
      </c>
      <c r="H14" s="99"/>
    </row>
    <row r="15" spans="1:8" ht="21.75" customHeight="1">
      <c r="A15" s="124"/>
      <c r="B15" s="99"/>
      <c r="C15" s="99"/>
      <c r="D15" s="99"/>
      <c r="E15" s="101" t="s">
        <v>21</v>
      </c>
      <c r="F15" s="100">
        <v>0</v>
      </c>
      <c r="G15" s="100"/>
      <c r="H15" s="99"/>
    </row>
    <row r="16" spans="1:8" ht="14.25" customHeight="1">
      <c r="A16" s="126" t="s">
        <v>130</v>
      </c>
      <c r="B16" s="99" t="s">
        <v>131</v>
      </c>
      <c r="C16" s="99">
        <v>2019</v>
      </c>
      <c r="D16" s="99" t="s">
        <v>116</v>
      </c>
      <c r="E16" s="127" t="s">
        <v>16</v>
      </c>
      <c r="F16" s="100">
        <f>SUM(F17:F20)</f>
        <v>5244.6</v>
      </c>
      <c r="G16" s="100">
        <f>SUM(G17:G20)</f>
        <v>5244.6</v>
      </c>
      <c r="H16" s="99" t="s">
        <v>132</v>
      </c>
    </row>
    <row r="17" spans="1:8" ht="12.75">
      <c r="A17" s="126"/>
      <c r="B17" s="99"/>
      <c r="C17" s="99"/>
      <c r="D17" s="99"/>
      <c r="E17" s="127" t="s">
        <v>18</v>
      </c>
      <c r="F17" s="100">
        <v>5000</v>
      </c>
      <c r="G17" s="100">
        <v>5000</v>
      </c>
      <c r="H17" s="99"/>
    </row>
    <row r="18" spans="1:8" ht="12.75">
      <c r="A18" s="126"/>
      <c r="B18" s="99"/>
      <c r="C18" s="99"/>
      <c r="D18" s="99"/>
      <c r="E18" s="127" t="s">
        <v>19</v>
      </c>
      <c r="F18" s="100"/>
      <c r="G18" s="100"/>
      <c r="H18" s="99"/>
    </row>
    <row r="19" spans="1:8" ht="12.75">
      <c r="A19" s="126"/>
      <c r="B19" s="99"/>
      <c r="C19" s="99"/>
      <c r="D19" s="99"/>
      <c r="E19" s="127" t="s">
        <v>20</v>
      </c>
      <c r="F19" s="100">
        <v>244.6</v>
      </c>
      <c r="G19" s="100">
        <v>244.6</v>
      </c>
      <c r="H19" s="99"/>
    </row>
    <row r="20" spans="1:8" ht="12.75">
      <c r="A20" s="126"/>
      <c r="B20" s="99"/>
      <c r="C20" s="99"/>
      <c r="D20" s="99"/>
      <c r="E20" s="127" t="s">
        <v>21</v>
      </c>
      <c r="F20" s="100"/>
      <c r="G20" s="100"/>
      <c r="H20" s="99"/>
    </row>
    <row r="21" spans="1:8" ht="14.25" customHeight="1">
      <c r="A21" s="126" t="s">
        <v>133</v>
      </c>
      <c r="B21" s="128" t="s">
        <v>134</v>
      </c>
      <c r="C21" s="99">
        <v>2019</v>
      </c>
      <c r="D21" s="99" t="s">
        <v>116</v>
      </c>
      <c r="E21" s="127" t="s">
        <v>16</v>
      </c>
      <c r="F21" s="100">
        <f>SUM(F22:F25)</f>
        <v>395.2</v>
      </c>
      <c r="G21" s="100">
        <f>SUM(G22:G25)</f>
        <v>378</v>
      </c>
      <c r="H21" s="128" t="s">
        <v>135</v>
      </c>
    </row>
    <row r="22" spans="1:8" ht="12.75">
      <c r="A22" s="126"/>
      <c r="B22" s="128"/>
      <c r="C22" s="99"/>
      <c r="D22" s="99"/>
      <c r="E22" s="127" t="s">
        <v>18</v>
      </c>
      <c r="F22" s="100">
        <f>389.2+6</f>
        <v>395.2</v>
      </c>
      <c r="G22" s="100">
        <v>378</v>
      </c>
      <c r="H22" s="128"/>
    </row>
    <row r="23" spans="1:8" ht="12.75">
      <c r="A23" s="126"/>
      <c r="B23" s="128"/>
      <c r="C23" s="99"/>
      <c r="D23" s="99"/>
      <c r="E23" s="127" t="s">
        <v>19</v>
      </c>
      <c r="F23" s="100"/>
      <c r="G23" s="100"/>
      <c r="H23" s="128"/>
    </row>
    <row r="24" spans="1:8" ht="12.75">
      <c r="A24" s="126"/>
      <c r="B24" s="128"/>
      <c r="C24" s="99"/>
      <c r="D24" s="99"/>
      <c r="E24" s="127" t="s">
        <v>20</v>
      </c>
      <c r="F24" s="100"/>
      <c r="G24" s="100"/>
      <c r="H24" s="128"/>
    </row>
    <row r="25" spans="1:8" ht="12.75">
      <c r="A25" s="126"/>
      <c r="B25" s="128"/>
      <c r="C25" s="99"/>
      <c r="D25" s="99"/>
      <c r="E25" s="127" t="s">
        <v>21</v>
      </c>
      <c r="F25" s="100"/>
      <c r="G25" s="100"/>
      <c r="H25" s="128"/>
    </row>
    <row r="26" spans="1:8" ht="14.25" customHeight="1">
      <c r="A26" s="129" t="s">
        <v>136</v>
      </c>
      <c r="B26" s="130" t="s">
        <v>137</v>
      </c>
      <c r="C26" s="131">
        <v>2019</v>
      </c>
      <c r="D26" s="131" t="s">
        <v>116</v>
      </c>
      <c r="E26" s="127" t="s">
        <v>16</v>
      </c>
      <c r="F26" s="100">
        <f>SUM(F27:F30)</f>
        <v>1127.6999999999998</v>
      </c>
      <c r="G26" s="100">
        <f>SUM(G27:G30)</f>
        <v>1111.6</v>
      </c>
      <c r="H26" s="132" t="s">
        <v>138</v>
      </c>
    </row>
    <row r="27" spans="1:8" ht="12.75">
      <c r="A27" s="129"/>
      <c r="B27" s="130"/>
      <c r="C27" s="131"/>
      <c r="D27" s="131"/>
      <c r="E27" s="127" t="s">
        <v>18</v>
      </c>
      <c r="F27" s="100">
        <f>103.5+134.1+265.3+59</f>
        <v>561.9</v>
      </c>
      <c r="G27" s="100">
        <v>561.7</v>
      </c>
      <c r="H27" s="132"/>
    </row>
    <row r="28" spans="1:8" ht="12.75">
      <c r="A28" s="129"/>
      <c r="B28" s="130"/>
      <c r="C28" s="131"/>
      <c r="D28" s="131"/>
      <c r="E28" s="127" t="s">
        <v>19</v>
      </c>
      <c r="F28" s="100"/>
      <c r="G28" s="100"/>
      <c r="H28" s="132"/>
    </row>
    <row r="29" spans="1:8" ht="12.75">
      <c r="A29" s="129"/>
      <c r="B29" s="130"/>
      <c r="C29" s="131"/>
      <c r="D29" s="131"/>
      <c r="E29" s="127" t="s">
        <v>20</v>
      </c>
      <c r="F29" s="100">
        <f>57.5+113.7+325+25.3+44.3</f>
        <v>565.8</v>
      </c>
      <c r="G29" s="100">
        <v>549.9</v>
      </c>
      <c r="H29" s="132"/>
    </row>
    <row r="30" spans="1:8" ht="12.75">
      <c r="A30" s="129"/>
      <c r="B30" s="130"/>
      <c r="C30" s="131"/>
      <c r="D30" s="131"/>
      <c r="E30" s="133" t="s">
        <v>21</v>
      </c>
      <c r="F30" s="134"/>
      <c r="G30" s="134"/>
      <c r="H30" s="132"/>
    </row>
    <row r="31" spans="1:8" ht="14.25" customHeight="1">
      <c r="A31" s="126" t="s">
        <v>146</v>
      </c>
      <c r="B31" s="128" t="s">
        <v>147</v>
      </c>
      <c r="C31" s="99">
        <v>2019</v>
      </c>
      <c r="D31" s="99" t="s">
        <v>116</v>
      </c>
      <c r="E31" s="127" t="s">
        <v>16</v>
      </c>
      <c r="F31" s="100">
        <f>F35+F34+F33+F32</f>
        <v>641.5999999999999</v>
      </c>
      <c r="G31" s="100">
        <f>G35+G34+G33+G32</f>
        <v>641.6</v>
      </c>
      <c r="H31" s="99" t="s">
        <v>148</v>
      </c>
    </row>
    <row r="32" spans="1:8" ht="12.75">
      <c r="A32" s="126"/>
      <c r="B32" s="128"/>
      <c r="C32" s="99"/>
      <c r="D32" s="99"/>
      <c r="E32" s="127" t="s">
        <v>18</v>
      </c>
      <c r="F32" s="100">
        <f>378+226.8-88.6</f>
        <v>516.1999999999999</v>
      </c>
      <c r="G32" s="100">
        <v>516.2</v>
      </c>
      <c r="H32" s="99"/>
    </row>
    <row r="33" spans="1:8" ht="12.75">
      <c r="A33" s="126"/>
      <c r="B33" s="128"/>
      <c r="C33" s="99"/>
      <c r="D33" s="99"/>
      <c r="E33" s="127" t="s">
        <v>19</v>
      </c>
      <c r="F33" s="100"/>
      <c r="G33" s="100"/>
      <c r="H33" s="99"/>
    </row>
    <row r="34" spans="1:8" ht="12.75">
      <c r="A34" s="126"/>
      <c r="B34" s="128"/>
      <c r="C34" s="99"/>
      <c r="D34" s="99"/>
      <c r="E34" s="127" t="s">
        <v>20</v>
      </c>
      <c r="F34" s="100">
        <v>125.4</v>
      </c>
      <c r="G34" s="100">
        <v>125.4</v>
      </c>
      <c r="H34" s="99"/>
    </row>
    <row r="35" spans="1:8" ht="12.75">
      <c r="A35" s="126"/>
      <c r="B35" s="128"/>
      <c r="C35" s="99"/>
      <c r="D35" s="99"/>
      <c r="E35" s="127" t="s">
        <v>21</v>
      </c>
      <c r="F35" s="100"/>
      <c r="G35" s="100"/>
      <c r="H35" s="99"/>
    </row>
    <row r="36" spans="1:8" ht="30.75" customHeight="1">
      <c r="A36" s="126" t="s">
        <v>149</v>
      </c>
      <c r="B36" s="128" t="s">
        <v>150</v>
      </c>
      <c r="C36" s="99">
        <v>2019</v>
      </c>
      <c r="D36" s="99" t="s">
        <v>116</v>
      </c>
      <c r="E36" s="127" t="s">
        <v>16</v>
      </c>
      <c r="F36" s="100">
        <f>F40+F39+F38+F37</f>
        <v>722.6</v>
      </c>
      <c r="G36" s="100">
        <f>G40+G39+G38+G37</f>
        <v>722.6</v>
      </c>
      <c r="H36" s="99" t="s">
        <v>151</v>
      </c>
    </row>
    <row r="37" spans="1:8" ht="28.5" customHeight="1">
      <c r="A37" s="126"/>
      <c r="B37" s="128"/>
      <c r="C37" s="99"/>
      <c r="D37" s="99"/>
      <c r="E37" s="127" t="s">
        <v>18</v>
      </c>
      <c r="F37" s="100"/>
      <c r="G37" s="100"/>
      <c r="H37" s="99"/>
    </row>
    <row r="38" spans="1:8" ht="26.25" customHeight="1">
      <c r="A38" s="126"/>
      <c r="B38" s="128"/>
      <c r="C38" s="99"/>
      <c r="D38" s="99"/>
      <c r="E38" s="127" t="s">
        <v>19</v>
      </c>
      <c r="F38" s="100">
        <v>185</v>
      </c>
      <c r="G38" s="100">
        <v>185</v>
      </c>
      <c r="H38" s="99"/>
    </row>
    <row r="39" spans="1:8" ht="27" customHeight="1">
      <c r="A39" s="126"/>
      <c r="B39" s="128"/>
      <c r="C39" s="99"/>
      <c r="D39" s="99"/>
      <c r="E39" s="127" t="s">
        <v>20</v>
      </c>
      <c r="F39" s="100">
        <v>537.6</v>
      </c>
      <c r="G39" s="100">
        <f>34.3+60.2+102.6+20.5+120+200</f>
        <v>537.6</v>
      </c>
      <c r="H39" s="99"/>
    </row>
    <row r="40" spans="1:8" ht="27" customHeight="1">
      <c r="A40" s="126"/>
      <c r="B40" s="128"/>
      <c r="C40" s="99"/>
      <c r="D40" s="99"/>
      <c r="E40" s="127" t="s">
        <v>21</v>
      </c>
      <c r="F40" s="100"/>
      <c r="G40" s="100"/>
      <c r="H40" s="99"/>
    </row>
    <row r="41" spans="1:8" ht="14.25" customHeight="1">
      <c r="A41" s="126" t="s">
        <v>265</v>
      </c>
      <c r="B41" s="99" t="s">
        <v>266</v>
      </c>
      <c r="C41" s="99">
        <v>2019</v>
      </c>
      <c r="D41" s="99" t="s">
        <v>116</v>
      </c>
      <c r="E41" s="101" t="s">
        <v>16</v>
      </c>
      <c r="F41" s="100">
        <f>F45+F44+F43+F42</f>
        <v>472.9</v>
      </c>
      <c r="G41" s="100">
        <f>G45+G44+G43+G42</f>
        <v>472.9</v>
      </c>
      <c r="H41" s="99" t="s">
        <v>267</v>
      </c>
    </row>
    <row r="42" spans="1:8" ht="12.75">
      <c r="A42" s="126"/>
      <c r="B42" s="99"/>
      <c r="C42" s="99"/>
      <c r="D42" s="99"/>
      <c r="E42" s="101" t="s">
        <v>18</v>
      </c>
      <c r="F42" s="100"/>
      <c r="G42" s="100"/>
      <c r="H42" s="99"/>
    </row>
    <row r="43" spans="1:8" ht="12.75">
      <c r="A43" s="126"/>
      <c r="B43" s="99"/>
      <c r="C43" s="99"/>
      <c r="D43" s="99"/>
      <c r="E43" s="101" t="s">
        <v>19</v>
      </c>
      <c r="F43" s="100">
        <v>472.9</v>
      </c>
      <c r="G43" s="100">
        <v>472.9</v>
      </c>
      <c r="H43" s="99"/>
    </row>
    <row r="44" spans="1:8" ht="12.75">
      <c r="A44" s="126"/>
      <c r="B44" s="99"/>
      <c r="C44" s="99"/>
      <c r="D44" s="99"/>
      <c r="E44" s="101" t="s">
        <v>20</v>
      </c>
      <c r="F44" s="100"/>
      <c r="G44" s="100"/>
      <c r="H44" s="99"/>
    </row>
    <row r="45" spans="1:8" ht="12.75">
      <c r="A45" s="126"/>
      <c r="B45" s="99"/>
      <c r="C45" s="99"/>
      <c r="D45" s="99"/>
      <c r="E45" s="101" t="s">
        <v>21</v>
      </c>
      <c r="F45" s="100"/>
      <c r="G45" s="100"/>
      <c r="H45" s="99"/>
    </row>
    <row r="46" spans="1:8" ht="14.25" customHeight="1">
      <c r="A46" s="126" t="s">
        <v>268</v>
      </c>
      <c r="B46" s="99" t="s">
        <v>269</v>
      </c>
      <c r="C46" s="99">
        <v>2019</v>
      </c>
      <c r="D46" s="99" t="s">
        <v>116</v>
      </c>
      <c r="E46" s="101" t="s">
        <v>16</v>
      </c>
      <c r="F46" s="100">
        <f>F50+F49+F48+F47</f>
        <v>100</v>
      </c>
      <c r="G46" s="100">
        <f>G50+G49+G48+G47</f>
        <v>100</v>
      </c>
      <c r="H46" s="99" t="s">
        <v>270</v>
      </c>
    </row>
    <row r="47" spans="1:8" ht="12.75">
      <c r="A47" s="126"/>
      <c r="B47" s="99"/>
      <c r="C47" s="99"/>
      <c r="D47" s="99"/>
      <c r="E47" s="101" t="s">
        <v>18</v>
      </c>
      <c r="F47" s="100"/>
      <c r="G47" s="100"/>
      <c r="H47" s="99"/>
    </row>
    <row r="48" spans="1:8" ht="12.75">
      <c r="A48" s="126"/>
      <c r="B48" s="99"/>
      <c r="C48" s="99"/>
      <c r="D48" s="99"/>
      <c r="E48" s="101" t="s">
        <v>19</v>
      </c>
      <c r="F48" s="100">
        <v>100</v>
      </c>
      <c r="G48" s="100">
        <v>100</v>
      </c>
      <c r="H48" s="99"/>
    </row>
    <row r="49" spans="1:8" ht="12.75">
      <c r="A49" s="126"/>
      <c r="B49" s="99"/>
      <c r="C49" s="99"/>
      <c r="D49" s="99"/>
      <c r="E49" s="101" t="s">
        <v>20</v>
      </c>
      <c r="F49" s="100"/>
      <c r="G49" s="100"/>
      <c r="H49" s="99"/>
    </row>
    <row r="50" spans="1:8" ht="12.75">
      <c r="A50" s="126"/>
      <c r="B50" s="99"/>
      <c r="C50" s="99"/>
      <c r="D50" s="99"/>
      <c r="E50" s="101" t="s">
        <v>21</v>
      </c>
      <c r="F50" s="100"/>
      <c r="G50" s="100"/>
      <c r="H50" s="99"/>
    </row>
    <row r="51" spans="1:8" ht="14.25" customHeight="1">
      <c r="A51" s="126" t="s">
        <v>274</v>
      </c>
      <c r="B51" s="99" t="s">
        <v>275</v>
      </c>
      <c r="C51" s="99">
        <v>2019</v>
      </c>
      <c r="D51" s="99" t="s">
        <v>116</v>
      </c>
      <c r="E51" s="101" t="s">
        <v>16</v>
      </c>
      <c r="F51" s="100">
        <f>SUM(F53:F55)</f>
        <v>133.8</v>
      </c>
      <c r="G51" s="100">
        <f>SUM(G53:G55)</f>
        <v>133.8</v>
      </c>
      <c r="H51" s="99" t="s">
        <v>276</v>
      </c>
    </row>
    <row r="52" spans="1:8" ht="12.75">
      <c r="A52" s="126"/>
      <c r="B52" s="99"/>
      <c r="C52" s="99"/>
      <c r="D52" s="99"/>
      <c r="E52" s="101" t="s">
        <v>18</v>
      </c>
      <c r="F52" s="100"/>
      <c r="G52" s="100"/>
      <c r="H52" s="99"/>
    </row>
    <row r="53" spans="1:8" ht="12.75">
      <c r="A53" s="126"/>
      <c r="B53" s="99"/>
      <c r="C53" s="99"/>
      <c r="D53" s="99"/>
      <c r="E53" s="101" t="s">
        <v>19</v>
      </c>
      <c r="F53" s="100">
        <v>92.1</v>
      </c>
      <c r="G53" s="100">
        <v>92.1</v>
      </c>
      <c r="H53" s="99"/>
    </row>
    <row r="54" spans="1:8" ht="12.75">
      <c r="A54" s="126"/>
      <c r="B54" s="99"/>
      <c r="C54" s="99"/>
      <c r="D54" s="99"/>
      <c r="E54" s="101" t="s">
        <v>20</v>
      </c>
      <c r="F54" s="100">
        <v>41.7</v>
      </c>
      <c r="G54" s="100">
        <v>41.7</v>
      </c>
      <c r="H54" s="99"/>
    </row>
    <row r="55" spans="1:8" ht="12.75">
      <c r="A55" s="126"/>
      <c r="B55" s="99"/>
      <c r="C55" s="99"/>
      <c r="D55" s="99"/>
      <c r="E55" s="101" t="s">
        <v>21</v>
      </c>
      <c r="F55" s="100"/>
      <c r="G55" s="100"/>
      <c r="H55" s="99"/>
    </row>
  </sheetData>
  <sheetProtection selectLockedCells="1" selectUnlockedCells="1"/>
  <mergeCells count="55">
    <mergeCell ref="A1:A5"/>
    <mergeCell ref="B1:B5"/>
    <mergeCell ref="C1:C5"/>
    <mergeCell ref="D1:D5"/>
    <mergeCell ref="H1:H5"/>
    <mergeCell ref="A6:A10"/>
    <mergeCell ref="B6:B10"/>
    <mergeCell ref="C6:C10"/>
    <mergeCell ref="D6:D10"/>
    <mergeCell ref="H6:H10"/>
    <mergeCell ref="A11:A15"/>
    <mergeCell ref="B11:B15"/>
    <mergeCell ref="C11:C15"/>
    <mergeCell ref="D11:D15"/>
    <mergeCell ref="H11:H15"/>
    <mergeCell ref="A16:A20"/>
    <mergeCell ref="B16:B20"/>
    <mergeCell ref="C16:C20"/>
    <mergeCell ref="D16:D20"/>
    <mergeCell ref="H16:H20"/>
    <mergeCell ref="A21:A25"/>
    <mergeCell ref="B21:B25"/>
    <mergeCell ref="C21:C25"/>
    <mergeCell ref="D21:D25"/>
    <mergeCell ref="H21:H25"/>
    <mergeCell ref="A26:A30"/>
    <mergeCell ref="B26:B30"/>
    <mergeCell ref="C26:C30"/>
    <mergeCell ref="D26:D30"/>
    <mergeCell ref="H26:H30"/>
    <mergeCell ref="A31:A35"/>
    <mergeCell ref="B31:B35"/>
    <mergeCell ref="C31:C35"/>
    <mergeCell ref="D31:D35"/>
    <mergeCell ref="H31:H35"/>
    <mergeCell ref="A36:A40"/>
    <mergeCell ref="B36:B40"/>
    <mergeCell ref="C36:C40"/>
    <mergeCell ref="D36:D40"/>
    <mergeCell ref="H36:H40"/>
    <mergeCell ref="A41:A45"/>
    <mergeCell ref="B41:B45"/>
    <mergeCell ref="C41:C45"/>
    <mergeCell ref="D41:D45"/>
    <mergeCell ref="H41:H45"/>
    <mergeCell ref="A46:A50"/>
    <mergeCell ref="B46:B50"/>
    <mergeCell ref="C46:C50"/>
    <mergeCell ref="D46:D50"/>
    <mergeCell ref="H46:H50"/>
    <mergeCell ref="A51:A55"/>
    <mergeCell ref="B51:B55"/>
    <mergeCell ref="C51:C55"/>
    <mergeCell ref="D51:D55"/>
    <mergeCell ref="H51:H55"/>
  </mergeCells>
  <printOptions/>
  <pageMargins left="0.35625" right="0.2701388888888889" top="0.5243055555555556" bottom="0.5027777777777778" header="0.2590277777777778" footer="0.2375"/>
  <pageSetup horizontalDpi="300" verticalDpi="300" orientation="landscape" paperSize="9" scale="90"/>
  <headerFooter alignWithMargins="0">
    <oddHeader>&amp;C&amp;"Times New Roman,Обычный"&amp;12&amp;A</oddHeader>
    <oddFooter>&amp;C&amp;"Times New Roman,Обычный"&amp;12Страница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43</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Наталия Л</dc:creator>
  <cp:keywords/>
  <dc:description/>
  <cp:lastModifiedBy/>
  <dcterms:created xsi:type="dcterms:W3CDTF">2020-04-03T05:55:31Z</dcterms:created>
  <dcterms:modified xsi:type="dcterms:W3CDTF">2020-05-21T12:31:32Z</dcterms:modified>
  <cp:category/>
  <cp:version/>
  <cp:contentType/>
  <cp:contentStatus/>
  <cp:revision>2</cp:revision>
</cp:coreProperties>
</file>