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 квартал" sheetId="1" r:id="rId1"/>
  </sheets>
  <definedNames>
    <definedName name="_xlnm._FilterDatabase" localSheetId="0" hidden="1">'1 квартал'!$A$1:$I$1</definedName>
    <definedName name="Excel_BuiltIn__FilterDatabase" localSheetId="0">'1 квартал'!$A$1:$I$1</definedName>
    <definedName name="_xlnm__FilterDatabase" localSheetId="0">'1 квартал'!$A$1:$I$1</definedName>
  </definedNames>
  <calcPr fullCalcOnLoad="1"/>
</workbook>
</file>

<file path=xl/sharedStrings.xml><?xml version="1.0" encoding="utf-8"?>
<sst xmlns="http://schemas.openxmlformats.org/spreadsheetml/2006/main" count="3409" uniqueCount="1735">
  <si>
    <t>Дата</t>
  </si>
  <si>
    <t>Ідентифікатор тендера</t>
  </si>
  <si>
    <t>Тендер</t>
  </si>
  <si>
    <t>Код CPV</t>
  </si>
  <si>
    <t>Організатор</t>
  </si>
  <si>
    <t>Код організатора</t>
  </si>
  <si>
    <t>Постачальник</t>
  </si>
  <si>
    <t>Код постачальника</t>
  </si>
  <si>
    <t>Сума переможних пропозицій</t>
  </si>
  <si>
    <t>UA-2021-01-20-004459-b</t>
  </si>
  <si>
    <t>Розподіл природного газу.</t>
  </si>
  <si>
    <t>65210000-8</t>
  </si>
  <si>
    <t>Відділ культури виконавчого комітету Покровської міської ради</t>
  </si>
  <si>
    <t>05534380</t>
  </si>
  <si>
    <t xml:space="preserve"> АКЦІОНЕРНЕ ТОВАРИСТВО "ОПЕРАТОР ГАЗОРОЗПОДІЛЬНОЇ СИСТЕМИ "ДНІПРОПЕТРОВСЬКАЗ"</t>
  </si>
  <si>
    <t>03340920</t>
  </si>
  <si>
    <t>2467.52</t>
  </si>
  <si>
    <t>UA-2021-01-05-001949-а</t>
  </si>
  <si>
    <t>Молочні суміші ("Малиш" суміш швидкого приготування в асортименті, 350г; "Малютка-1" швидкого приготування для харчування дітей від народження до 6-ти міс.(початкова), 350г)</t>
  </si>
  <si>
    <t>15880000-0</t>
  </si>
  <si>
    <t>КНП "ЦПМСД Покровської міської ради"</t>
  </si>
  <si>
    <t>37691403</t>
  </si>
  <si>
    <t>ТОВ "ЮР-ТВІН"</t>
  </si>
  <si>
    <t>Послуги з розподілу природного газу</t>
  </si>
  <si>
    <t xml:space="preserve">65210000-8 </t>
  </si>
  <si>
    <t>Виконавчий комітет Покровської міської ради Дніпропетровської області</t>
  </si>
  <si>
    <t>04052212</t>
  </si>
  <si>
    <t>АКЦІОНЕРНЕ ТОВАРИСТВО "ОПЕРАТОР ГАЗОРОЗПОДІЛЬНОЇ СИСТЕМИ "ДНІПРОПЕТРОВСЬКГАЗ"</t>
  </si>
  <si>
    <t xml:space="preserve"> UA-2021-01-06-000847-c</t>
  </si>
  <si>
    <t>Труби металеві  ДК 021:2015: 44161200-8 - Водогінні труби</t>
  </si>
  <si>
    <t xml:space="preserve">44160000-9 </t>
  </si>
  <si>
    <t>МКП "Покровське виробниче управління водопровідно-каналізаційного господарства"</t>
  </si>
  <si>
    <t xml:space="preserve"> ТОВ "БОССІАРС"</t>
  </si>
  <si>
    <t xml:space="preserve"> 41515143</t>
  </si>
  <si>
    <t>UA-2021-01-06-001159-c</t>
  </si>
  <si>
    <t>Лампи електричні</t>
  </si>
  <si>
    <t>31500000-1</t>
  </si>
  <si>
    <t>ПОКРОВСЬКЕ МІСЬКЕ КОМУНАЛЬНЕ ПІДПРИЄМСТВО "ДОБРОБУТ"</t>
  </si>
  <si>
    <t>31881440</t>
  </si>
  <si>
    <t>ТОВ "НВО "Індустрія Інвест"</t>
  </si>
  <si>
    <t>UA-2021-01-06-001212-a</t>
  </si>
  <si>
    <t>Папір туалетний</t>
  </si>
  <si>
    <t>33700000-7</t>
  </si>
  <si>
    <t xml:space="preserve">ТОВ "ТД ІМПЕРІЯ РА" </t>
  </si>
  <si>
    <t xml:space="preserve"> UA-2021-01-12-003452-a</t>
  </si>
  <si>
    <t>Лабораторні послуги - ДК 021:2015: 71900000-7 - Лабораторні послуги</t>
  </si>
  <si>
    <t xml:space="preserve">71900000-7 </t>
  </si>
  <si>
    <t>КП "Нікопольводоканал"</t>
  </si>
  <si>
    <t>03341339</t>
  </si>
  <si>
    <t>UA-2021-01-20-002311-b</t>
  </si>
  <si>
    <t>Постачання природного газу</t>
  </si>
  <si>
    <t>09120000-6</t>
  </si>
  <si>
    <t>ТОВАРИСТВО З ОБМЕЖЕНОЮ ВІДПОВІДАЛЬНІСТЮ "ДНІПРОПЕТРОВСЬКГАЗ ЗБУТ"</t>
  </si>
  <si>
    <t>39572642</t>
  </si>
  <si>
    <t>48 674.40</t>
  </si>
  <si>
    <t>UA-2021-01-12-004263-a</t>
  </si>
  <si>
    <t>Папір офісний А-4</t>
  </si>
  <si>
    <t>30190000-7</t>
  </si>
  <si>
    <t>УЖКГ та будівництва</t>
  </si>
  <si>
    <t>34611037</t>
  </si>
  <si>
    <t>ТОВ «АВЕРС КАНЦЕЛЯРІЯ»</t>
  </si>
  <si>
    <t>UA-2021-01-12-002424-a</t>
  </si>
  <si>
    <t>Мило господарське</t>
  </si>
  <si>
    <t>UA-2021-01-12-001330-c</t>
  </si>
  <si>
    <t>Офісний папір А4</t>
  </si>
  <si>
    <t>30100000-0</t>
  </si>
  <si>
    <t xml:space="preserve">ТОВ "УКРАЇНСЬКИЙ ПАПІР"     </t>
  </si>
  <si>
    <t xml:space="preserve"> UA-2021-01-14-000889-b</t>
  </si>
  <si>
    <t>Кисень технічний газоподібний - ДК 021:2015: 24111900-4 - Кисень</t>
  </si>
  <si>
    <t xml:space="preserve">24110000-8 </t>
  </si>
  <si>
    <t>МПП "Дельта-Оптіма"</t>
  </si>
  <si>
    <t>31624216</t>
  </si>
  <si>
    <t>UA-2021-01-13-001232-b</t>
  </si>
  <si>
    <t>Автозапчастини для GEELY TK-CL МД (медична допомога)</t>
  </si>
  <si>
    <t>34330000-9</t>
  </si>
  <si>
    <t>ФОП Казмерчук Р.В.</t>
  </si>
  <si>
    <t>UA-2021-01-13-006173-а</t>
  </si>
  <si>
    <t>Послуги з централізованого водопостачання та централізованого водовідведення</t>
  </si>
  <si>
    <t>45310000-3</t>
  </si>
  <si>
    <t>Міське комунальне підприємство "Покровське виробниче управління водопровідно-каналізаційного господарства"</t>
  </si>
  <si>
    <t>UA-2021-01-14-000964-b</t>
  </si>
  <si>
    <t>Поштові послуги з доставки - ДК - 021:2015: 64110000-0 - Поштові послуги</t>
  </si>
  <si>
    <t xml:space="preserve">64110000-0  </t>
  </si>
  <si>
    <t>ТОВ Нова Пошта</t>
  </si>
  <si>
    <t>31316718</t>
  </si>
  <si>
    <t>UA-2021-01-14-001293-c</t>
  </si>
  <si>
    <t>Послуги з вивезення та захоронення твердих побутових відходів</t>
  </si>
  <si>
    <t>90510000-5</t>
  </si>
  <si>
    <t>ТДВ "Дніпрокомунтранс"</t>
  </si>
  <si>
    <t>UA-2021-01-14-005082-a</t>
  </si>
  <si>
    <t>Послуги зі збирання з подальшою утилізацією медичних відходів</t>
  </si>
  <si>
    <t>90520000-8</t>
  </si>
  <si>
    <t>ТОВ "ЕКО НОВА"</t>
  </si>
  <si>
    <t xml:space="preserve"> UA-2021-01-16-002904-a</t>
  </si>
  <si>
    <t>Послуги з водопостачання та водовідведення</t>
  </si>
  <si>
    <t>65110000-7</t>
  </si>
  <si>
    <t>УПСЗН</t>
  </si>
  <si>
    <t>26137831</t>
  </si>
  <si>
    <t>03341351</t>
  </si>
  <si>
    <t>UA-2021-01-14-000311-a</t>
  </si>
  <si>
    <t>Хліб пшеничний вищого гатунку</t>
  </si>
  <si>
    <t>15811100-7</t>
  </si>
  <si>
    <t>Управління освіти виконавчого комітету Покровської міської ради</t>
  </si>
  <si>
    <t>02142388</t>
  </si>
  <si>
    <t>НАУМЕНКО ОЛЕКСАНДР ОЛЕКСАНДРОВИЧ</t>
  </si>
  <si>
    <t>3472603316</t>
  </si>
  <si>
    <t>UA-2021-01-14-000404-a</t>
  </si>
  <si>
    <t>Картопля столова</t>
  </si>
  <si>
    <t xml:space="preserve">03212100-1 </t>
  </si>
  <si>
    <t>ОХОНЬКО ГАЛИНА ВАСИЛІВНА</t>
  </si>
  <si>
    <t>2061807745</t>
  </si>
  <si>
    <t>UA-2021-01-14-000528-a</t>
  </si>
  <si>
    <t>Капуста, буряк, морква, цибуля, яблука, лимони</t>
  </si>
  <si>
    <t xml:space="preserve">03221100-7 03222300-6 03222100-4 </t>
  </si>
  <si>
    <t>UA-2021-01-14-003008-a</t>
  </si>
  <si>
    <t>Яйця у шкаралупі</t>
  </si>
  <si>
    <t xml:space="preserve">03142500-3 </t>
  </si>
  <si>
    <t>МЕЛЬНИК НЕЛЯ МИКОЛАЇВНА</t>
  </si>
  <si>
    <t>3029408328</t>
  </si>
  <si>
    <t>UA-2021-01-14-003161-a</t>
  </si>
  <si>
    <t>Крупа гречана, крупа рисова, пшоно, крупа ячна, геркулес</t>
  </si>
  <si>
    <t>15613300-1; 15614000-5</t>
  </si>
  <si>
    <t>UA-2021-01-14-003477-a</t>
  </si>
  <si>
    <t>Ряжанка, сметна</t>
  </si>
  <si>
    <t xml:space="preserve">15550000-8 </t>
  </si>
  <si>
    <t>UA-2021-01-14-003766-a</t>
  </si>
  <si>
    <t>Сир сичужний, сир кисломолочний</t>
  </si>
  <si>
    <t xml:space="preserve">15540000-5 </t>
  </si>
  <si>
    <t>UA-2021-01-14-004466-a</t>
  </si>
  <si>
    <t>Капуста квашена, огірок солоний</t>
  </si>
  <si>
    <t xml:space="preserve">15331000-7 </t>
  </si>
  <si>
    <t xml:space="preserve"> UA-2021-01-15-000795-c</t>
  </si>
  <si>
    <t>Надання інформації про рух мешканців житлового фонду міста Покров -ДК 021:2015: 98390000-3 - Інші послуги</t>
  </si>
  <si>
    <t>98390000-3</t>
  </si>
  <si>
    <t>ПМКП "Житлкомсервіс"</t>
  </si>
  <si>
    <t>41230763</t>
  </si>
  <si>
    <t xml:space="preserve"> UA-2021-01-15-000598-b</t>
  </si>
  <si>
    <t>Відшкодування витрат з освітлення місць загального користування інформаційно-розрахункового центру - ДК 021:2015: 98390000-3 - Інші послуги</t>
  </si>
  <si>
    <t>UA-2021-01-15-000566-b</t>
  </si>
  <si>
    <t>Відшкодування витрат за постачання теплової енергії-ДК 021:2015: 09320000-8 - Пара, гаряча вода та пов’язана продукція</t>
  </si>
  <si>
    <t>09320000-8</t>
  </si>
  <si>
    <t xml:space="preserve"> UA-2021-01-15-005471-a</t>
  </si>
  <si>
    <t>Телекомунікаційні послуги (послуг доступу до мережі Інтернет) - ДК 021:2015: 72410000-7 - Послуги провайдерів</t>
  </si>
  <si>
    <t>72410000-7</t>
  </si>
  <si>
    <t>ТОВ "Нові Технології-1"</t>
  </si>
  <si>
    <t>41963063</t>
  </si>
  <si>
    <t xml:space="preserve"> UA-2021-01-16-000157-b</t>
  </si>
  <si>
    <t>Промислові гази у балонах (кисень)- ДК 021:2015: 24111900-4 - Кисень</t>
  </si>
  <si>
    <t>24110000-8</t>
  </si>
  <si>
    <t>UA-2021-01-15-001037-c</t>
  </si>
  <si>
    <t>«Телекомунікаційні послуги»</t>
  </si>
  <si>
    <t>ФОП Толстунов В.О.</t>
  </si>
  <si>
    <t>UA-2021-01-15-002817-a</t>
  </si>
  <si>
    <t>Закупівля без використання електронної системи</t>
  </si>
  <si>
    <t>Код ДК 021:2015 - 15810000-9</t>
  </si>
  <si>
    <t>КП "ЦМЛ ПМР ДО"</t>
  </si>
  <si>
    <t>01987563</t>
  </si>
  <si>
    <t>UA-2021-01-15-006566-a</t>
  </si>
  <si>
    <t>Код ДК 021: 2015 - 64210000-1</t>
  </si>
  <si>
    <t>ПУБЛІЧНЕ АКЦІОНЕРНЕ ТОВАРИСТВО "УКРТЕЛЕКОМ"</t>
  </si>
  <si>
    <t>21560766</t>
  </si>
  <si>
    <t>UA-2021-01-15-000795-a</t>
  </si>
  <si>
    <t xml:space="preserve">Хліб пшеничний вищого гатунку </t>
  </si>
  <si>
    <t xml:space="preserve">15811100-7 </t>
  </si>
  <si>
    <t>UA-2021-01-15-001057-a</t>
  </si>
  <si>
    <t>03221400-0; 03221100-7; 03222300-6; 03222100-4</t>
  </si>
  <si>
    <t>UA-2021-01-15-001896-a</t>
  </si>
  <si>
    <t>Масло солодковершкове</t>
  </si>
  <si>
    <t xml:space="preserve">15530000-2 </t>
  </si>
  <si>
    <t>UA-2021-01-15-002248-a</t>
  </si>
  <si>
    <t>Свинина, печінка свинна</t>
  </si>
  <si>
    <t xml:space="preserve">15113000-3; 15114000-0 </t>
  </si>
  <si>
    <t xml:space="preserve"> UA-2021-01-18-004418-a</t>
  </si>
  <si>
    <t>Послуги з висвітлення інформації в газеті</t>
  </si>
  <si>
    <t>79810000-5</t>
  </si>
  <si>
    <t>ТОВ "Медіа Покров"</t>
  </si>
  <si>
    <t>43802477</t>
  </si>
  <si>
    <t xml:space="preserve"> UA-2021-01-18-001643-c</t>
  </si>
  <si>
    <t>Послуги зв' язку</t>
  </si>
  <si>
    <t>64210000-1</t>
  </si>
  <si>
    <t>ПАТ "Укртелеком"</t>
  </si>
  <si>
    <t>UA-2021-01-16-001943-a</t>
  </si>
  <si>
    <t xml:space="preserve">Код ДК 021: 2015 : 09123000-7 </t>
  </si>
  <si>
    <t>UA-2021-01-16-002705-a</t>
  </si>
  <si>
    <t>ДК 021:2015: 09120000-6</t>
  </si>
  <si>
    <t>Поточний ремонт — монтаж натяжної стелі в приміщенні будівлі виконкому по вул. Центральна, 48 м. Покров Дніпропетровської області</t>
  </si>
  <si>
    <t xml:space="preserve">45451100-4 </t>
  </si>
  <si>
    <t>КОВТУН ВАСИЛЬ ЯКОВИЧ</t>
  </si>
  <si>
    <t>2053613519</t>
  </si>
  <si>
    <t xml:space="preserve"> UA-2021-01-20-001233-c</t>
  </si>
  <si>
    <t>Муфта з'єднувальна - ДК 021:2015 : 44167100-9 - Муфти</t>
  </si>
  <si>
    <t>44160000-9</t>
  </si>
  <si>
    <t>ТОВ "Укрполіпласт"</t>
  </si>
  <si>
    <t>35835767</t>
  </si>
  <si>
    <t>UA-2021-01-18-004546-a</t>
  </si>
  <si>
    <t>Жорсткий диск WD Purple 8 Tb (WD82PURZ)</t>
  </si>
  <si>
    <t>30230000-0</t>
  </si>
  <si>
    <t xml:space="preserve">ФОП Ткачова Ганна Володимирівна </t>
  </si>
  <si>
    <t>UA-2021-01-18-000528-a</t>
  </si>
  <si>
    <t>ПМЦСССДМ</t>
  </si>
  <si>
    <t>32736968</t>
  </si>
  <si>
    <t>ПАТ "Уртелеком"</t>
  </si>
  <si>
    <t>UA-2021-01-21-001743-b</t>
  </si>
  <si>
    <t>66510000-8</t>
  </si>
  <si>
    <t>Територіальний центр соціального обслуговування</t>
  </si>
  <si>
    <t>21907980</t>
  </si>
  <si>
    <t>ПРИВАТНЕ АКЦІОНЕРНЕ ТОВАРИСТВО "СТРАХОВА КОМПАНІЯ "АРСЕНАЛ СТРАХУВАННЯ"</t>
  </si>
  <si>
    <t>33908322</t>
  </si>
  <si>
    <t>Жалюзі горизонтальні</t>
  </si>
  <si>
    <t>44115900-8</t>
  </si>
  <si>
    <t>ФОП ЗАЛЯН ЮЛІЯ МИКОЛАЇВНА</t>
  </si>
  <si>
    <t>2715705886</t>
  </si>
  <si>
    <t>Постери на папері</t>
  </si>
  <si>
    <t>22462000-6</t>
  </si>
  <si>
    <t>ФОП КВІТКЕВИЧ СЕРГІЙ СЕРГІЙОВИЧ</t>
  </si>
  <si>
    <t>3263916570</t>
  </si>
  <si>
    <t>UA-2021-01-18-002001-c</t>
  </si>
  <si>
    <t>Продукція для чищення</t>
  </si>
  <si>
    <t>39800000-0</t>
  </si>
  <si>
    <t xml:space="preserve">ФОП МАРТИНЦОВ АРТЕМ ФЕДОРОВИЧ </t>
  </si>
  <si>
    <t>UA-2021-01-20-000960-b</t>
  </si>
  <si>
    <t>Доска соснаДК 021:2015: 03410000-7 - Деревина</t>
  </si>
  <si>
    <t>03410000-7</t>
  </si>
  <si>
    <t>ФОП Дідковський О.М.</t>
  </si>
  <si>
    <t>2475612131</t>
  </si>
  <si>
    <t xml:space="preserve"> UA-2021-01-19-005155-a</t>
  </si>
  <si>
    <t>Супровід операційної системи серверного обладнання Linux - ДК 021:2015: 72610000-9 - Послуги з комп’ютерної підтримки</t>
  </si>
  <si>
    <t>72610000-9</t>
  </si>
  <si>
    <t>ФОП Свинолобова О.В.</t>
  </si>
  <si>
    <t xml:space="preserve"> 2754700340</t>
  </si>
  <si>
    <t xml:space="preserve"> UA-2021-01-19-001344-b</t>
  </si>
  <si>
    <t>Мило господарське "ЕРА" 72% - ДК 021:2015: 33711900-6 - Мило</t>
  </si>
  <si>
    <t>ТОВ ВТК "ЕРА"</t>
  </si>
  <si>
    <t xml:space="preserve"> 30745698</t>
  </si>
  <si>
    <t xml:space="preserve"> UA-2021-01-20-003243-b</t>
  </si>
  <si>
    <t>Послуги з централізованого питного водопостачання та водовідведення.</t>
  </si>
  <si>
    <t>90430000-0,65110000-7</t>
  </si>
  <si>
    <t xml:space="preserve">МКП "Покровводоканал" </t>
  </si>
  <si>
    <t xml:space="preserve">17 081.40 </t>
  </si>
  <si>
    <t>UA-2021-01-19-005561-а</t>
  </si>
  <si>
    <t>Послуги щодо прання спецодягу</t>
  </si>
  <si>
    <t>98310000-9</t>
  </si>
  <si>
    <t>ТОВ "Кристал"</t>
  </si>
  <si>
    <t>UA-2021-01-19-002831-b</t>
  </si>
  <si>
    <t>Супровід програмного забезпечення "Облік медичних кадрів України"</t>
  </si>
  <si>
    <t>72260000-5</t>
  </si>
  <si>
    <t>ПП "Медінфосервіс"</t>
  </si>
  <si>
    <t>UA-2021-01-19-005579-а</t>
  </si>
  <si>
    <t>Супровід програмного забезпечення "Медична статистика"</t>
  </si>
  <si>
    <t>ПП "Техноінфомед-2"</t>
  </si>
  <si>
    <t>UA-2021-01-19-005583-а</t>
  </si>
  <si>
    <t>Користування програмним продуктом "АІС "Місцеві бюджети рівня розпорядника бюджетних коштів"</t>
  </si>
  <si>
    <t>ФОП Виноградова А.Г.</t>
  </si>
  <si>
    <t>UA-2021-01-19-003806-a</t>
  </si>
  <si>
    <t>«Теплова енергія»</t>
  </si>
  <si>
    <t>ТОВ «Укртехресурс»</t>
  </si>
  <si>
    <t>UA-2021-01-19-000113-a</t>
  </si>
  <si>
    <t>Звіт про укладений договір</t>
  </si>
  <si>
    <t>ПАТ "СТРАХОВА КОМПАНІЯ "АРСЕНАЛ СТРАХУВАННЯ"</t>
  </si>
  <si>
    <t xml:space="preserve"> UA-2021-01-21-001986-b</t>
  </si>
  <si>
    <t>Послуги з постійного доступу до мережі інтернет</t>
  </si>
  <si>
    <t>72400000-4</t>
  </si>
  <si>
    <t>ФОП Толстунов Володимир Олексійович</t>
  </si>
  <si>
    <t>2462506970</t>
  </si>
  <si>
    <t xml:space="preserve"> UA-2021-01-21-000514-a</t>
  </si>
  <si>
    <t>Послуги охорони приміщення</t>
  </si>
  <si>
    <t>79710000-4</t>
  </si>
  <si>
    <t>ТОВ "ЯВІР Нікополь-1"</t>
  </si>
  <si>
    <t>43475375</t>
  </si>
  <si>
    <t>UA-2021-01-21-000932-b</t>
  </si>
  <si>
    <t xml:space="preserve">98340000-8 </t>
  </si>
  <si>
    <t>ПОКРОВСЬКЕ МІСЬКЕ КОМУНАЛЬНЕ ПІДПРИЄМСТВО "ЖИТЛКОМСЕРВІС"</t>
  </si>
  <si>
    <t>UA-2021-01-19-003723-a</t>
  </si>
  <si>
    <t>Послуги з охорони</t>
  </si>
  <si>
    <t>79700000-1</t>
  </si>
  <si>
    <t xml:space="preserve">ТОВ “ЯВІР-2000” </t>
  </si>
  <si>
    <t>UA-2021-01-19-003774-a</t>
  </si>
  <si>
    <t>UA-2021-01-19-003765-a</t>
  </si>
  <si>
    <t>Крохмаль картопляний, крупа манна</t>
  </si>
  <si>
    <t>15623000-1; 15625000-5</t>
  </si>
  <si>
    <t>UA-2021-01-19-003926-a</t>
  </si>
  <si>
    <t>Дріжджі пресовані</t>
  </si>
  <si>
    <t>15898000-9</t>
  </si>
  <si>
    <t>UA-2021-01-19-004199-a</t>
  </si>
  <si>
    <t>Ванільний цукор, лимонна кислота</t>
  </si>
  <si>
    <t xml:space="preserve">15870000-7 </t>
  </si>
  <si>
    <t>Комп'ютерне обладнання</t>
  </si>
  <si>
    <t xml:space="preserve">30213300-8 </t>
  </si>
  <si>
    <t>ТОВАРИСТВО З ОБМЕЖЕНОЮ ВІДПОВІДАЛЬНІСТЮ "МІКРОТРОН"</t>
  </si>
  <si>
    <t>40016854</t>
  </si>
  <si>
    <t>UA-2021-01-19-001600-b</t>
  </si>
  <si>
    <t>Централізоване водовідведення</t>
  </si>
  <si>
    <t>90400000-1</t>
  </si>
  <si>
    <t xml:space="preserve">МКП «Покровське виробниче управління водопровідно-каналізаційного господарства» </t>
  </si>
  <si>
    <t xml:space="preserve"> UA-2021-01-22-000268-b</t>
  </si>
  <si>
    <t>Телекомунікаційні послуги.</t>
  </si>
  <si>
    <t xml:space="preserve"> 64210000-1</t>
  </si>
  <si>
    <t>Публічне акціонерне товариство "Укртелеком"</t>
  </si>
  <si>
    <t>26 000.00</t>
  </si>
  <si>
    <t>UA-2021-01-20-005223-b</t>
  </si>
  <si>
    <t>Фінансове управління Покровської міської ради</t>
  </si>
  <si>
    <t>02312399</t>
  </si>
  <si>
    <t>ВАТ „Укртелеком”</t>
  </si>
  <si>
    <t>UA-2021-01-20-006185-b</t>
  </si>
  <si>
    <t xml:space="preserve">72410000-7  </t>
  </si>
  <si>
    <t>ПАТ «Київстар»</t>
  </si>
  <si>
    <t>UA-2021-01-20-005811-b</t>
  </si>
  <si>
    <t>Тов «Укртехресурс»</t>
  </si>
  <si>
    <t>UA-2021-01-20-000578-a</t>
  </si>
  <si>
    <t>«Послуги з передавання даних і повідомлень (телекомунікаційні послуги), а також послуги, пов’язані технологічно з телекомунікаційними послугами»</t>
  </si>
  <si>
    <t>UA-2021-01-20-002800-c</t>
  </si>
  <si>
    <t>«Послуги з централізованого питного водопостачання та водовідведення»</t>
  </si>
  <si>
    <t>Міське комунальне підприємство «Покровське виробниче управління водопровідно-каналізаційного господарства»</t>
  </si>
  <si>
    <t xml:space="preserve"> 03341351</t>
  </si>
  <si>
    <t>UA-2021-01-20-001243-b</t>
  </si>
  <si>
    <t>ТОВ "Укртехресурс"</t>
  </si>
  <si>
    <t>31277213</t>
  </si>
  <si>
    <t>UA-2021-01-22-010959-b</t>
  </si>
  <si>
    <t>UA-2021-01-20-003358-b</t>
  </si>
  <si>
    <t>Господарське знаряддя</t>
  </si>
  <si>
    <t>44500000-5</t>
  </si>
  <si>
    <t xml:space="preserve">ФОП Куц Сергій Анатолійович  </t>
  </si>
  <si>
    <t>Послуги з передавання даних і повідомлень (телекомунікаційні послуги)</t>
  </si>
  <si>
    <t xml:space="preserve">64210000-1 </t>
  </si>
  <si>
    <t>Канцелярські книги та бланки</t>
  </si>
  <si>
    <t xml:space="preserve">30190000-7 </t>
  </si>
  <si>
    <t>ФОП ФАТЄЄВА КАТЕРИНА СЕРГІЇВНА</t>
  </si>
  <si>
    <t>3148813449</t>
  </si>
  <si>
    <t>Маски захисні одноразові</t>
  </si>
  <si>
    <t xml:space="preserve">18420000-9 </t>
  </si>
  <si>
    <t>ТОВАРИСТВО З ОБМЕЖЕНОЮ ВІДПОВІДАЛЬНІСТЮ "АЛЮР"</t>
  </si>
  <si>
    <t>19097605</t>
  </si>
  <si>
    <t>UA-2021-01-21-002301-а</t>
  </si>
  <si>
    <t>Послуги з постійного доступу до мережі Інтернет</t>
  </si>
  <si>
    <t>UA-2021-01-21-002305-а</t>
  </si>
  <si>
    <t>Аплікатор на пластиковій паличці в пробірці із захисним ковпачком, стерильний</t>
  </si>
  <si>
    <t>33190000-8</t>
  </si>
  <si>
    <t>ТОВ "ЦЕНТР-ДІНА"</t>
  </si>
  <si>
    <t>UA-2021-01-21-002379-а</t>
  </si>
  <si>
    <t>Комп'ютерне обладнання (ПК,Windows 10, БФП, клавіатура, джерело безперебійного живлення, флеш пам'ять USB)</t>
  </si>
  <si>
    <t>ТОВ "КОМПАКОМ-2000"</t>
  </si>
  <si>
    <t>UA-2021-01-21-002614-b</t>
  </si>
  <si>
    <t>Охоронні послуги на об'єкті:м.Покров, вул.Центральна, 7 та вул.Л.Чайкіної, 31</t>
  </si>
  <si>
    <t xml:space="preserve">79710000-4 </t>
  </si>
  <si>
    <t>ТОВАРИСТВО З ОБМЕЖЕНОЮ ВІДПОВІДАЛЬНІСТЮ "ЯВІР НІКОПОЛЬ-1"</t>
  </si>
  <si>
    <t>UA-2021-01-21-003154-b</t>
  </si>
  <si>
    <t>Питна вода для КПНЗ "ДЮСШ"</t>
  </si>
  <si>
    <t xml:space="preserve">41110000-3 </t>
  </si>
  <si>
    <t>ТОВАРИСТВО З ОБМЕЖЕНОЮ ВІДПОВІДАЛЬНІСТЮ "АКВА ПЛЮС 3000"</t>
  </si>
  <si>
    <t>41452120</t>
  </si>
  <si>
    <t>UA-2021-01-21-005318-b</t>
  </si>
  <si>
    <t>Фільтра на Bobcat</t>
  </si>
  <si>
    <t>42900000-5</t>
  </si>
  <si>
    <t xml:space="preserve">ТОВ "СХІДБУДПОСТАЧ" </t>
  </si>
  <si>
    <t>UA-2021-01-21-006739-b</t>
  </si>
  <si>
    <t>Какао-порошок</t>
  </si>
  <si>
    <t>15841000-5</t>
  </si>
  <si>
    <t>ТОВАРИСТВО З ОБМЕЖЕНОЮ ВІДПОВІДАЛЬНІСТЮ "АГРОНОМ-КР"</t>
  </si>
  <si>
    <t>42321814</t>
  </si>
  <si>
    <t>UA-2021-01-21-007517-b</t>
  </si>
  <si>
    <t>Сіль йодована</t>
  </si>
  <si>
    <t>15872400-5</t>
  </si>
  <si>
    <t>Телекомунікаційні послуги</t>
  </si>
  <si>
    <t xml:space="preserve">72410000-7 </t>
  </si>
  <si>
    <t>ТОВАРИСТВО З ОБМЕЖЕНОЮ ВІДПОВІДАЛЬНІСТЮ "НОВІ ТЕХНОЛОГІЇ-1"</t>
  </si>
  <si>
    <t>ПРИВАТНЕ АКЦІОНЕРНЕ ТОВАРИСТВО "КИЇВСТАР"</t>
  </si>
  <si>
    <t>21673832</t>
  </si>
  <si>
    <t xml:space="preserve"> UA-2021-01-25-000644-b</t>
  </si>
  <si>
    <t>Поштові марки - ДК 021:2015 - 22410000-7: Марки</t>
  </si>
  <si>
    <t>22410000-7</t>
  </si>
  <si>
    <t>АТ " УКРПОШТА"</t>
  </si>
  <si>
    <t>25771603</t>
  </si>
  <si>
    <t xml:space="preserve">  UA-2021-01-25-002228-c</t>
  </si>
  <si>
    <t>Немаркована продукція - ДК 021:2015: 30190000-7 - Офісне устаткування та приладдя різне</t>
  </si>
  <si>
    <t>UA-2021-01-22-004145-b</t>
  </si>
  <si>
    <t>Монітор для управління освіти</t>
  </si>
  <si>
    <t xml:space="preserve">30231000-7 </t>
  </si>
  <si>
    <t>ПЕТРОВ ВОЛОДИМИР ВОЛОДИМИРОВИЧ</t>
  </si>
  <si>
    <t>2795800259</t>
  </si>
  <si>
    <t>UA-2021-01-22-004875-b</t>
  </si>
  <si>
    <t>Філе курчати бройлера охолоджене</t>
  </si>
  <si>
    <t>15112100-7</t>
  </si>
  <si>
    <t>UA-2021-01-22-005097-b</t>
  </si>
  <si>
    <t>Сухарі панірувальні, печиво сухе</t>
  </si>
  <si>
    <t>15821000-9</t>
  </si>
  <si>
    <t>Послуги з висвітлення діяльності виконавчого комітету Покровської міської ради Дніпропетровської області на радіо в новинах</t>
  </si>
  <si>
    <t xml:space="preserve">92210000-6 </t>
  </si>
  <si>
    <t>ТОВАРИСТВО З ОБМЕЖЕНОЮ ВІДПОВІДАЛЬНІСТЮ "ВИРОБНИЧО-КОМЕРЦІЙНА ФІРМА ТЕЛЕРАДІОКОМПАНІЯ "ТТ"</t>
  </si>
  <si>
    <t>13431994</t>
  </si>
  <si>
    <t xml:space="preserve"> UA-2021-01-25-000071-a</t>
  </si>
  <si>
    <t>Арматура трубопровідна (крани, вентилі, клапани) та інша подібна продукція ДК 021:2015 - 42130000-9: Арматура трубопровідна: крани, вентилі, клапани та подібні пристрої</t>
  </si>
  <si>
    <t>42130000-9</t>
  </si>
  <si>
    <t>ТОВ "УКРПОЛИПЛАСТ"</t>
  </si>
  <si>
    <t xml:space="preserve"> UA-2021-01-25-002540-c</t>
  </si>
  <si>
    <t>Послуги з абонементного обслуговування сервісу - ДК 021: 2015 -72420000-0 - Послуги у сфері розвитку Інтернету</t>
  </si>
  <si>
    <t>72420000-0</t>
  </si>
  <si>
    <t>ФОП Добичко Д.А.</t>
  </si>
  <si>
    <t>3485601870</t>
  </si>
  <si>
    <t xml:space="preserve"> UA-2021-01-25-002367-a</t>
  </si>
  <si>
    <t>Стартер- ДК 021:2015 - 31612200-1 - Стартери</t>
  </si>
  <si>
    <t>31610000-5</t>
  </si>
  <si>
    <t>ФОП Савченко А.Л.</t>
  </si>
  <si>
    <t>2594219971</t>
  </si>
  <si>
    <t xml:space="preserve"> UA-2021-01-25-005247-c</t>
  </si>
  <si>
    <t>Послуги із супроводу звітних форм для обліку побутових споживачів - ДК 021:2015: 72260000-5 - Послуги, пов’язані з програмним забезпеченням</t>
  </si>
  <si>
    <t>ФОП Холоденко С.В.</t>
  </si>
  <si>
    <t>2779700144</t>
  </si>
  <si>
    <t>UA-2021-01-28-002595-c</t>
  </si>
  <si>
    <t>Будівельні матеріали - ДК 021: 2015 - 44111000-1 - Будівельні матеріали</t>
  </si>
  <si>
    <t>44111000-1</t>
  </si>
  <si>
    <t>ФОП Забутной С.А.</t>
  </si>
  <si>
    <t>2554205214</t>
  </si>
  <si>
    <t xml:space="preserve"> UA-2021-01-28-001255-a</t>
  </si>
  <si>
    <t>Ручні знаряддя - ДК 021: 2015 - 44511000-5 - Ручні знаряддя</t>
  </si>
  <si>
    <t>44511000-5</t>
  </si>
  <si>
    <t xml:space="preserve"> UA-2021-01-28-001261-a</t>
  </si>
  <si>
    <t>Арматура трубопровідна (крани, вентилі, клапани та подібні пристрої) - ДК 021: 2015 -42130000-9 - Арматура трубопровідна: крани, вентилі, клапани та подібні пристрої</t>
  </si>
  <si>
    <t xml:space="preserve"> UA-2021-01-26-001099-a</t>
  </si>
  <si>
    <t>Бланки - ДК 021:2015: 22820000-4 - Бланки</t>
  </si>
  <si>
    <t>22820000-4</t>
  </si>
  <si>
    <t>ТОВ Успіх Принт</t>
  </si>
  <si>
    <t>41260405</t>
  </si>
  <si>
    <t>UA-2021-01-26-007099-b</t>
  </si>
  <si>
    <t xml:space="preserve">90430000-0 </t>
  </si>
  <si>
    <t>МІСЬКЕ КОМУНАЛЬНЕ ПІДПРИЄМСТВО "ПОКРОВСЬКЕ ВИРОБНИЧЕ УПРАВЛІННЯ ВОДОПРОВІДНО-КАНАЛІЗАЦІЙНОГО ГОСПОДАРСТВА"</t>
  </si>
  <si>
    <t>UA-2021-01-26-006515-b</t>
  </si>
  <si>
    <t>UA-2021-01-25-002188-b</t>
  </si>
  <si>
    <t>ДК 021:2015: 65310000-9</t>
  </si>
  <si>
    <t>ТОВАРИСТВО З ОБМЕЖЕНОЮ ВІДПОВІДАЛЬНІСТЮ "УКР ГАЗ РЕСУРС"</t>
  </si>
  <si>
    <t>41427817</t>
  </si>
  <si>
    <t>UA-2021-01-25-004950-b</t>
  </si>
  <si>
    <t>ДК 021:2015: 98340000-8</t>
  </si>
  <si>
    <t>UA-2021-01-25-002941-a</t>
  </si>
  <si>
    <t>Знаряддя</t>
  </si>
  <si>
    <t>ФОП Ковтун Г.І.</t>
  </si>
  <si>
    <t>UA-2021-01-25-010770-b</t>
  </si>
  <si>
    <t>Кріпильні деталі</t>
  </si>
  <si>
    <t>UA-2021-01-25-010868-b</t>
  </si>
  <si>
    <t>Туалетний папір</t>
  </si>
  <si>
    <t xml:space="preserve">ФОП Баландіна-Хименко О.В.  </t>
  </si>
  <si>
    <t>UA-2021-01-25-006222-c</t>
  </si>
  <si>
    <t>Запчастини до пил</t>
  </si>
  <si>
    <t>42600000-2</t>
  </si>
  <si>
    <t xml:space="preserve">ФОП Воєводін С. І.  </t>
  </si>
  <si>
    <t>UA-2021-01-25-006239-c</t>
  </si>
  <si>
    <t>Бокорізи</t>
  </si>
  <si>
    <t xml:space="preserve">ФОП Тригуб А.М.  </t>
  </si>
  <si>
    <t>UA-2021-01-29-000311-a</t>
  </si>
  <si>
    <t>Гумові вироби - ДК 021:2015: 19510000-4 - Гумові вироби</t>
  </si>
  <si>
    <t>19510000-4</t>
  </si>
  <si>
    <t>ТОВ Лінокор</t>
  </si>
  <si>
    <t>34499484</t>
  </si>
  <si>
    <t xml:space="preserve"> UA-2021-01-26-003688-b</t>
  </si>
  <si>
    <t>Кріпильні деталі - ДК 021:2015: 44530000-4 - Кріпильні деталі</t>
  </si>
  <si>
    <t>44530000-4</t>
  </si>
  <si>
    <t>ТОВ "АМ МЕТАЛ ГРУП"</t>
  </si>
  <si>
    <t>43712939</t>
  </si>
  <si>
    <t xml:space="preserve"> UA-2021-01-26-003648-b</t>
  </si>
  <si>
    <t>Свинець - ДК 021:2015: 14712000-5 - Свинець</t>
  </si>
  <si>
    <t>14712000-5</t>
  </si>
  <si>
    <t xml:space="preserve"> UA-2021-01-26-001057-a</t>
  </si>
  <si>
    <t>Електроди - ДК 021:2015: 31711140-6 - Електроди</t>
  </si>
  <si>
    <t>31711140-6</t>
  </si>
  <si>
    <t>ТОВ НВП "Дніпросервіс"</t>
  </si>
  <si>
    <t>40233648</t>
  </si>
  <si>
    <t xml:space="preserve"> UA-2021-01-26-003777-b</t>
  </si>
  <si>
    <t>Абразивні вироби - ДК 021:2015: 14810000-2 - Абразивні вироби</t>
  </si>
  <si>
    <t>14810000-2</t>
  </si>
  <si>
    <t xml:space="preserve"> UA-2021-01-26-001077-a</t>
  </si>
  <si>
    <t>Кабелі та супутня продукція - ДК 021:2015: 44320000-9 - Кабелі та супутня продукція</t>
  </si>
  <si>
    <t>44320000-9</t>
  </si>
  <si>
    <t>ТОВ Кабельснаб</t>
  </si>
  <si>
    <t>42535197</t>
  </si>
  <si>
    <t xml:space="preserve"> UA-2021-01-26-001085-a</t>
  </si>
  <si>
    <t>Електричні лампи - ДК 021:2015: 31510000-4 - Електричні лампи розжарення</t>
  </si>
  <si>
    <t>31510000-4</t>
  </si>
  <si>
    <t xml:space="preserve"> UA-2021-01-26-002203-c</t>
  </si>
  <si>
    <t>Світильники - ДК 021:2015: 31520000-7 - Світильники та освітлювальна арматура</t>
  </si>
  <si>
    <t>31520000-7</t>
  </si>
  <si>
    <t>UA-2021-01-26-001099-a</t>
  </si>
  <si>
    <t>Бланки  - ДК 021:2015: 22820000-4 - Бланки</t>
  </si>
  <si>
    <t xml:space="preserve"> UA-2021-01-28-010844-b</t>
  </si>
  <si>
    <t>Арматура трубопровідна (крани, вентилі, клапани та подібні пристрої) - ДК 021:2015: 42130000-9 - Арматура трубопровідна: крани, вентилі, клапани та подібні пристрої</t>
  </si>
  <si>
    <t>ФОП Голядинець О.В.</t>
  </si>
  <si>
    <t>2905106693</t>
  </si>
  <si>
    <t xml:space="preserve"> UA-2021-01-28-003167-a</t>
  </si>
  <si>
    <t>Електричні побутові прилади - ДК 021: 2015-39710000-2 - Електричні побутові прилади</t>
  </si>
  <si>
    <t>39710000-2</t>
  </si>
  <si>
    <t>UA-2021-01-29-000103-b</t>
  </si>
  <si>
    <t>Послуги з поводження з побутовими відходами в частині вивезення та захоронення твердих побутових відходів(ТПВ)</t>
  </si>
  <si>
    <t xml:space="preserve"> ТДВ"Дніпрокомунтранс"</t>
  </si>
  <si>
    <t>02128158</t>
  </si>
  <si>
    <t>5 006.70</t>
  </si>
  <si>
    <t>UA-2021-01-26-006922-с</t>
  </si>
  <si>
    <t>Послуги у сфері поводження з радіоактивними, токсичними, медичними та небезпечними відходами (Перевезення та утилізація відходів медичного походження)</t>
  </si>
  <si>
    <t>ТОВ "А-ЕНЕРГО"</t>
  </si>
  <si>
    <t>UA-2021-01-26-000241-c</t>
  </si>
  <si>
    <t>«Періодичні видання»</t>
  </si>
  <si>
    <t>22210000-5</t>
  </si>
  <si>
    <t>ТОВ «Видавнича група «АС»</t>
  </si>
  <si>
    <t xml:space="preserve"> UA-2021-01-28-004622-c</t>
  </si>
  <si>
    <t>Послуги добровільного медичного страхування (безперервного страхування здоров'я) та добровільного страхування від нещасного випадку</t>
  </si>
  <si>
    <t> 66510000-8</t>
  </si>
  <si>
    <t>ПрАТ "СК "АРСЕНАЛ СТРАХУВАННЯ"</t>
  </si>
  <si>
    <t>UA-2021-01-26-001284-b</t>
  </si>
  <si>
    <t>Олія рафінована соняшникова</t>
  </si>
  <si>
    <t>15421000-5</t>
  </si>
  <si>
    <t>UA-2021-01-26-001885-b</t>
  </si>
  <si>
    <t>Технічне обслуговування системи протипожежного захисту та спостереження за пожежною автоматикою приміщення КЗ "Шолоховська СЗШ" за адресою вул.Сонячна,17</t>
  </si>
  <si>
    <t xml:space="preserve">75251000-0 </t>
  </si>
  <si>
    <t>ТОВАРИСТВО З ОБМЕЖЕНОЮ ВІДПОВІДАЛЬНІСТЮ "ДП ЗАХИСТ"</t>
  </si>
  <si>
    <t>42282964</t>
  </si>
  <si>
    <t>UA-2021-01-26-001478-b</t>
  </si>
  <si>
    <t>Послуги зі збирання з подальшою утилізацією відходів</t>
  </si>
  <si>
    <t xml:space="preserve">90524000-6 </t>
  </si>
  <si>
    <t>ТОВАРИСТВО З ОБМЕЖЕНОЮ ВІДПОВІДАЛЬНІСТЮ "ЕКО НОВА"</t>
  </si>
  <si>
    <t>38541812</t>
  </si>
  <si>
    <t>Надання послуг з технічного обслуговування системи газопостачання та газового обладнання</t>
  </si>
  <si>
    <t>50531200-8</t>
  </si>
  <si>
    <t>UA-2021-01-26-010926-b</t>
  </si>
  <si>
    <t>Щітка циліндрична поліпропеленова, Стрічка сталева 0,63х3,5х700 мм</t>
  </si>
  <si>
    <t>34900000-6</t>
  </si>
  <si>
    <t xml:space="preserve">ТОВ "СПЕЦКОМТРАНС" </t>
  </si>
  <si>
    <t>Централізоване водопостачання</t>
  </si>
  <si>
    <t xml:space="preserve">65111000-4 </t>
  </si>
  <si>
    <t>Послуги з поводження з побутовими відходами в частині вивезення та захоронення твердих побутових відходів</t>
  </si>
  <si>
    <t xml:space="preserve">90510000-5 </t>
  </si>
  <si>
    <t>ТОВАРИСТВО З ДОДАТКОВОЮ ВІДПОВІДАЛЬНІСТЮ "ДНІПРОКОМУНТРАНС"</t>
  </si>
  <si>
    <t>UA-2021-01-26-003150-a</t>
  </si>
  <si>
    <t>Запчастини</t>
  </si>
  <si>
    <t>34300000-0</t>
  </si>
  <si>
    <t xml:space="preserve">ФОП Дюбанов В. В.  </t>
  </si>
  <si>
    <t>UA-2021-01-26-003174-a</t>
  </si>
  <si>
    <t>Кабелі та супутня продукція</t>
  </si>
  <si>
    <t>44300000-3</t>
  </si>
  <si>
    <t xml:space="preserve">ФОП Забутна С. П. </t>
  </si>
  <si>
    <t xml:space="preserve"> UA-2021-01-27-005657-c</t>
  </si>
  <si>
    <t>Запасні частини (шланг ПГУ КАМАЗ, р/к вод.насос СОМЗ) - ДК 021:2015: 34330000-9 - Запасні частини до вантажних транспортних засобів, фургонів та легкових автомобілів</t>
  </si>
  <si>
    <t>ФОП Франтішкова Т.Я.</t>
  </si>
  <si>
    <t>1963512742</t>
  </si>
  <si>
    <t xml:space="preserve"> UA-2021-01-28-001469-c</t>
  </si>
  <si>
    <t>Товар (ручні інструменти різні) - ДК 021:2015-44512000-2: Ручні інструменти різні</t>
  </si>
  <si>
    <t>44512000-2</t>
  </si>
  <si>
    <t>ФОП Тригуб І.С.</t>
  </si>
  <si>
    <t>3124519541</t>
  </si>
  <si>
    <t xml:space="preserve"> UA-2021-01-28-001568-c</t>
  </si>
  <si>
    <t>Товар (кріпильні деталі) - ДК 021:2015 - 44530000-4: Кріпильні деталі</t>
  </si>
  <si>
    <t xml:space="preserve"> UA-2021-01-28-000464-a</t>
  </si>
  <si>
    <t>Ручні інструменти різні   ДК 021:2015: 44512000-2 - Ручні інструменти різні</t>
  </si>
  <si>
    <t>ФОП Тригум А.М.</t>
  </si>
  <si>
    <t>2363607340</t>
  </si>
  <si>
    <t xml:space="preserve"> UA-2021-01-28-000422-a</t>
  </si>
  <si>
    <t>UA-2021-01-27-003457-а</t>
  </si>
  <si>
    <t>Добровільне страхування майна</t>
  </si>
  <si>
    <t>ПрАТ "УПСК"</t>
  </si>
  <si>
    <t>UA-2021-01-27-003513-а</t>
  </si>
  <si>
    <t>UA-2021-01-27-013274-b</t>
  </si>
  <si>
    <t>Страхування цивільно-правової відповідальності власників наземних транспортних засобів</t>
  </si>
  <si>
    <t>ПрАТ "ПРОСТО-страхування"</t>
  </si>
  <si>
    <t>UA-2021-01-27-003554-а</t>
  </si>
  <si>
    <t>Послуги питного водопостачання без застосування мереж комунального водогону</t>
  </si>
  <si>
    <t>UA-2021-01-27-002821-a</t>
  </si>
  <si>
    <t>Послуги з розміщення інформації на сторінках газети “Козацька вежа Покров"</t>
  </si>
  <si>
    <t>ТОВ «Медіа Покров»</t>
  </si>
  <si>
    <t>UA-2021-01-27-006598-b</t>
  </si>
  <si>
    <t>ДК 021:2015: 31620000-8</t>
  </si>
  <si>
    <t>ТОВАРИСТВО З ОБМЕЖЕНОЮ ВІДПОВІДАЛЬНІСТЮ "СЛУЖБА ОХОРОНИ "ДЖЕБ"</t>
  </si>
  <si>
    <t>41612783</t>
  </si>
  <si>
    <t>UA-2021-01-27-010087-b</t>
  </si>
  <si>
    <t>ДК 021:2015: 45310000-3</t>
  </si>
  <si>
    <t>UA-2021-01-27-013069-b</t>
  </si>
  <si>
    <t>Аксесуари до робочого одягу</t>
  </si>
  <si>
    <t>18100000-0</t>
  </si>
  <si>
    <t xml:space="preserve">ТОВ "АЛЮР"  </t>
  </si>
  <si>
    <t>UA-2021-01-27-013111-b</t>
  </si>
  <si>
    <t>Круги відрізні, електроди</t>
  </si>
  <si>
    <t>14800000-9</t>
  </si>
  <si>
    <t xml:space="preserve">ТОВ "НАУКОВО-ВИРОБНИЧЕ ПІДПРИЄМСТВО "ДНІПРО-СЕРВІС" </t>
  </si>
  <si>
    <t>UA-2021-01-28-004124-b</t>
  </si>
  <si>
    <t>Офісне устаткування та приладдя різне - ДК 021:2015: 30190000-7 - Офісне устаткування та приладдя різне</t>
  </si>
  <si>
    <t>ФОП Ревука Н.М.</t>
  </si>
  <si>
    <t>2482911680</t>
  </si>
  <si>
    <t xml:space="preserve"> UA-2021-01-28-001266-a</t>
  </si>
  <si>
    <t>Комп’ютерне обладнання - ДК 021:2015: 30230000-0 - Комп’ютерне обладнання</t>
  </si>
  <si>
    <t>UA-2021-01-28-007326-с</t>
  </si>
  <si>
    <t>Аналізатор сечі, напівавтоматизований</t>
  </si>
  <si>
    <t>38430000-8</t>
  </si>
  <si>
    <t>ФОП Радчишина І.П.</t>
  </si>
  <si>
    <t>UA-2021-01-28-001918-a</t>
  </si>
  <si>
    <t>Акумуляторна батарея 12V 7Ah</t>
  </si>
  <si>
    <t>31440000-2</t>
  </si>
  <si>
    <t>ПП «ІНАУТ»</t>
  </si>
  <si>
    <t xml:space="preserve"> UA-2021-01-29-002448-c</t>
  </si>
  <si>
    <t>Послуги з поводження з побутовими відходами в частині вивезення та захоронення твердих побутових відходів (ТПВ)</t>
  </si>
  <si>
    <t>UA-2021-01-28-008777-b</t>
  </si>
  <si>
    <t>ДК 021:2015: 50530000-9</t>
  </si>
  <si>
    <t>Меблі офісні</t>
  </si>
  <si>
    <t xml:space="preserve">39150000-8 </t>
  </si>
  <si>
    <t>ФОП КУПРІЯНОВ ВОЛОДИМИР ДМИТРОВИЧ</t>
  </si>
  <si>
    <t>2100911637</t>
  </si>
  <si>
    <t>UA-2021-01-28-005844-c</t>
  </si>
  <si>
    <t>Шини 12-16,5 SKS-4 (14PR)</t>
  </si>
  <si>
    <t>UA-2021-01-29-001138-b</t>
  </si>
  <si>
    <t>Будівельні матеріали - ДК 021:2015: 44111000-1 - Будівельні матеріали</t>
  </si>
  <si>
    <t>ФОП Чирва Н.П.</t>
  </si>
  <si>
    <t>2714206363</t>
  </si>
  <si>
    <t xml:space="preserve"> UA-2021-01-29-000318-a</t>
  </si>
  <si>
    <t>Ручні знаряддя - ДК 021:2015: 44511000-5 - Ручні знаряддя</t>
  </si>
  <si>
    <t>UA-2021-02-01-000567-c</t>
  </si>
  <si>
    <t>Вальниці -  ДК 021:2015: 44440000-6 - Вальниці</t>
  </si>
  <si>
    <t>44440000-6</t>
  </si>
  <si>
    <t>ТОВ СОЮЗАГРОПОСТАЧ</t>
  </si>
  <si>
    <t>41137353</t>
  </si>
  <si>
    <t xml:space="preserve"> UA-2021-01-29-003567-c</t>
  </si>
  <si>
    <t>Запасні частини до вантажних транспортних засобів, фургонів та легкових автомобілів - ДК 021:2015: 34330000-9 - Запасні частини до вантажних транспортних засобів, фургонів та легкових</t>
  </si>
  <si>
    <t xml:space="preserve"> UA-2021-01-29-001563-a</t>
  </si>
  <si>
    <t>Мастильні засоби - ДК 021:2015: 09210000-4 - Мастильні засоби</t>
  </si>
  <si>
    <t>09210000-4</t>
  </si>
  <si>
    <t>UA-2021-02-01-010102-a</t>
  </si>
  <si>
    <t>UA-2021-01-29-000826-b</t>
  </si>
  <si>
    <t>ДК 021:2015: 72410000-7</t>
  </si>
  <si>
    <t>ТОЛСТУНОВ ВОЛОДИМИР ОЛЕКСІЙОВИЧ</t>
  </si>
  <si>
    <t>UA-2021-01-29-003945-b</t>
  </si>
  <si>
    <t>ДК 021:2015: 24455000-8</t>
  </si>
  <si>
    <t>БАБЕНКОВА СВІТЛАНА АФРИКАНІВНА</t>
  </si>
  <si>
    <t>2116800360</t>
  </si>
  <si>
    <t>UA-2021-01-29-006768-b</t>
  </si>
  <si>
    <t>ДК 021:2015: 22450000-9</t>
  </si>
  <si>
    <t>ТОВАРИСТВО З ОБМЕЖЕНОЮ ВІДПОВІДАЛЬНІСТЮ "АЛЬФА МЕД СЕРВІС"</t>
  </si>
  <si>
    <t>40758640</t>
  </si>
  <si>
    <t>UA-2021-02-01-000676-a</t>
  </si>
  <si>
    <t>Для відзначення у Покровській міській територіальній громаді річниці з Дня визволення від нацистських загарбників придбано постер .</t>
  </si>
  <si>
    <t xml:space="preserve"> 22460000-2</t>
  </si>
  <si>
    <t xml:space="preserve"> ФОП Туркуман С.А. </t>
  </si>
  <si>
    <t>2689909057</t>
  </si>
  <si>
    <t>440.00</t>
  </si>
  <si>
    <t xml:space="preserve"> UA-2021-02-01-000788-a</t>
  </si>
  <si>
    <t>Для відзначення у Покровській міській територіальній громаді річниці з Дня визволення від нацистських загарбників придбано корзини з хризантем з жовто-блакитною символікою.</t>
  </si>
  <si>
    <t>03120000-8</t>
  </si>
  <si>
    <t xml:space="preserve">  ФОП Жебракова Л.Є. </t>
  </si>
  <si>
    <t>2812210526</t>
  </si>
  <si>
    <t>2 970.00</t>
  </si>
  <si>
    <t>UA-2021-02-01-008015-a</t>
  </si>
  <si>
    <t>Послуги з постійного доступу до мережі інтернет.</t>
  </si>
  <si>
    <t xml:space="preserve"> 72410000-7</t>
  </si>
  <si>
    <t>19 200.00</t>
  </si>
  <si>
    <t xml:space="preserve"> UA-2021-02-02-002263-c</t>
  </si>
  <si>
    <t>Послуги з розподілу електричної енергії</t>
  </si>
  <si>
    <t> 65310000-9</t>
  </si>
  <si>
    <t>АТ "ДТЕК ДНІПРОВСЬКІ ЕЛЕКТРОМЕРЕЖІ"</t>
  </si>
  <si>
    <t xml:space="preserve">23359034
</t>
  </si>
  <si>
    <t>UA-2021-02-01-001974-a</t>
  </si>
  <si>
    <t>ДК 021:2015: 15810000-9</t>
  </si>
  <si>
    <t>ЛІСОВИЙ ВАДИМ ГРИГОРІЙОВИЧ</t>
  </si>
  <si>
    <t>2453900234</t>
  </si>
  <si>
    <t>UA-2021-02-01-003375-a</t>
  </si>
  <si>
    <t>ДК 021:2015: 15110000-2</t>
  </si>
  <si>
    <t>UA-2021-02-01-003961-a</t>
  </si>
  <si>
    <t>ДК 021:2015: 15420000-8</t>
  </si>
  <si>
    <t>UA-2021-02-01-004639-a</t>
  </si>
  <si>
    <t>ДК 021:2015: 15220000-6</t>
  </si>
  <si>
    <t>ШПОНЬКА ОЛЕКСАНДР ДАНИЛОВИЧ</t>
  </si>
  <si>
    <t>2300704255</t>
  </si>
  <si>
    <t>UA-2021-02-01-006713-a</t>
  </si>
  <si>
    <t>ДК 021:2015: 15530000-2</t>
  </si>
  <si>
    <t>UA-2021-02-01-007872-a</t>
  </si>
  <si>
    <t>ДК 021:2015: 15870000-7</t>
  </si>
  <si>
    <t>UA-2021-01-12-001069-a</t>
  </si>
  <si>
    <t>Тонер TK-1170 Integral + Chip для принтеру Kyocera M2040DN</t>
  </si>
  <si>
    <t xml:space="preserve">30125000-1 </t>
  </si>
  <si>
    <t>ТОВАРИСТВО З ОБМЕЖЕНОЮ ВІДПОВІДАЛЬНІСТЮ "ЛЮКС-ПРІНТ"</t>
  </si>
  <si>
    <t>41460372</t>
  </si>
  <si>
    <t>UA-2021-02-01-000598-a</t>
  </si>
  <si>
    <t>Послуги з пожежного спостерігання та технічного обслуговування установки автоматичної пожежної сигналізації на об'єкті м.Покров, вул.Л.Чайкіної, 31</t>
  </si>
  <si>
    <t>75250000-3</t>
  </si>
  <si>
    <t>ПРИВАТНЕ ПІДПРИЄМСТВО "ЯВІР-2000"</t>
  </si>
  <si>
    <t>31175036</t>
  </si>
  <si>
    <t>UA-2021-02-01-000829-a</t>
  </si>
  <si>
    <t>Послуги з обовязкового цивільно-правової відповідальності власників транспортних засобів</t>
  </si>
  <si>
    <t>ПРИВАТНЕ АКЦІОНЕРНЕ ТОВАРИСТВО "СТРАХОВА ГРУПА "ТАС"</t>
  </si>
  <si>
    <t>30115243</t>
  </si>
  <si>
    <t>UA-2021-02-01-000999-a</t>
  </si>
  <si>
    <t>Серветки</t>
  </si>
  <si>
    <t xml:space="preserve">33710000-0 </t>
  </si>
  <si>
    <t>БАЛАНДІНА-ХИМЕНКО ОЛЕНА ВАЛЕНТИНІВНА</t>
  </si>
  <si>
    <t>2388007622</t>
  </si>
  <si>
    <t>UA-2021-02-01-001533-a</t>
  </si>
  <si>
    <t>Сік яблучний, сік томатний</t>
  </si>
  <si>
    <t xml:space="preserve">15321000-4 15322000-1 </t>
  </si>
  <si>
    <t>UA-2021-02-01-002033-a</t>
  </si>
  <si>
    <t>Послуги по обслуговуванню програмного забезпечення для бухгалтерії</t>
  </si>
  <si>
    <t xml:space="preserve">72261000-2 </t>
  </si>
  <si>
    <t>ЗЕЛІНСЬКИЙ ІГОР АДАМОВИЧ</t>
  </si>
  <si>
    <t>2622601994</t>
  </si>
  <si>
    <t>UA-2021-02-01-002630-a</t>
  </si>
  <si>
    <t>Автомобільні запчастини для управління освіти</t>
  </si>
  <si>
    <t xml:space="preserve">34310000-3 </t>
  </si>
  <si>
    <t>ДЮБАНОВ ВІКТОР ВАСИЛЬОВИЧ</t>
  </si>
  <si>
    <t>2299615814</t>
  </si>
  <si>
    <t>UA-2021-02-01-002830-a</t>
  </si>
  <si>
    <t>Господарчі товари для управління освіти</t>
  </si>
  <si>
    <t xml:space="preserve">44530000-4 </t>
  </si>
  <si>
    <t>Тригуб Алла Миколаївна</t>
  </si>
  <si>
    <t>UA-2021-02-01-003967-a</t>
  </si>
  <si>
    <t>Поточний ремонт – монтаж натяжної стелі в офісних приміщеннях будівлі по вул.. Центральна, 7</t>
  </si>
  <si>
    <t>45420000-7</t>
  </si>
  <si>
    <t>UA-2021-02-01-002430-b</t>
  </si>
  <si>
    <t>Хімічна продукція різна</t>
  </si>
  <si>
    <t>24900000-3</t>
  </si>
  <si>
    <t>TOB "АBTO-KOMФОPT IIJIЮС"</t>
  </si>
  <si>
    <t>UA-2021-02-02-001263-a</t>
  </si>
  <si>
    <t>Періодичні видання "Бюджетна бухгалтерія" та "Оплата праці"</t>
  </si>
  <si>
    <t>22212000-9</t>
  </si>
  <si>
    <t>ТОВАРИСТВО З ОБМЕЖЕНОЮ ВІДПОВІДАЛЬНІСТЮ "НАУКОВО-ВИРОБНИЧЕ ПІДПРИЄМСТВО "ФАКТОР"</t>
  </si>
  <si>
    <t>14057601</t>
  </si>
  <si>
    <t>UA-2021-02-02-010722-a</t>
  </si>
  <si>
    <t>Комплект безпровідний, клавіатура+миш</t>
  </si>
  <si>
    <t xml:space="preserve">30237100-0 </t>
  </si>
  <si>
    <t>ПП Петров В.В.</t>
  </si>
  <si>
    <t>Програмне забезпечення</t>
  </si>
  <si>
    <t xml:space="preserve">48210000-3 </t>
  </si>
  <si>
    <t xml:space="preserve"> UA-2021-02-03-009490-a</t>
  </si>
  <si>
    <t>Кільце МПВП К5 - ДК 021:2015: 19510000-4 - Гумові вироби</t>
  </si>
  <si>
    <t>ТОВ Резинопласт</t>
  </si>
  <si>
    <t>34611042</t>
  </si>
  <si>
    <t xml:space="preserve"> UA-2021-02-03-004795-c</t>
  </si>
  <si>
    <t>Послуги з ремонту і технічного обслуговування мототранспортних засобів і супутнього обладнання - ДК 021:2015: 50110000-9 - Послуги з ремонту і технічного обслуговування мототранспортних засобів і супутнього обладнання</t>
  </si>
  <si>
    <t>ДК 021:2015: 50110000-9</t>
  </si>
  <si>
    <t>ФОП Колісник А.С.</t>
  </si>
  <si>
    <t>3008811796</t>
  </si>
  <si>
    <t xml:space="preserve"> UA-2021-02-03-009226-a</t>
  </si>
  <si>
    <t>Запасні частини до вантажних транспортних засобів, фургонів та легкових автомобілів - ДК 021:2015: 34330000-9 - Запасні частини до вантажних транспортних засобів, фургонів та легкових автомобілів</t>
  </si>
  <si>
    <t xml:space="preserve"> UA-2021-02-03-002123-b</t>
  </si>
  <si>
    <t>Технічне обслуговування і ремонт офісної техніки - ДК 021:2015: 50310000-1 - Технічне обслуговування і ремонт офісної техніки</t>
  </si>
  <si>
    <t>50310000-1</t>
  </si>
  <si>
    <t>ФОП Прус О.В.</t>
  </si>
  <si>
    <t>2657405794</t>
  </si>
  <si>
    <t>Обов'язкове страхування цивільно-правової відповідальності власників наземних транспортних засобів</t>
  </si>
  <si>
    <t>ПРИВАТНЕ АКЦІОНЕРНЕ ТОВАРИСТВО "СТРАХОВА КОМПАНІЯ "ПЗУ УКРАЇНА"</t>
  </si>
  <si>
    <t>20782312</t>
  </si>
  <si>
    <t>Страхування майнових інтересів Страхувальника, які виступають об'єктом страхування, пов'язаних з життям, здоров'ям та/або працездатністю Застрахованих осіб</t>
  </si>
  <si>
    <t xml:space="preserve">66510000-8 </t>
  </si>
  <si>
    <t>Послуги з постійного доступу до мережі інтернет на площі ім.Сірка</t>
  </si>
  <si>
    <t xml:space="preserve">72411000-4 </t>
  </si>
  <si>
    <t>ФОП ТОЛСТУНОВ ВОЛОДИМИР ОЛЕКСІЙОВИЧ</t>
  </si>
  <si>
    <t xml:space="preserve">22460000-2 </t>
  </si>
  <si>
    <t>UA-2021-02-03-003933-c</t>
  </si>
  <si>
    <t>Сталь</t>
  </si>
  <si>
    <t>14600000-7</t>
  </si>
  <si>
    <t>ГОСПОДАРЧЕ ТОВ (ТОРГІВЕЛЬНО-ВИРОБНИЧЕПІДПРИЄМСТВО)"КВАРЦ</t>
  </si>
  <si>
    <t>UA-2021-01-12-000692-a</t>
  </si>
  <si>
    <t>Пральний порошок "Ушастий нянь" (або аналог)</t>
  </si>
  <si>
    <t>39831000-6</t>
  </si>
  <si>
    <t>ТОВ "ЮНІЛАЙФ.ПВ"</t>
  </si>
  <si>
    <t>37252922</t>
  </si>
  <si>
    <t>UA-2021-02-03-012225-a</t>
  </si>
  <si>
    <t>Канцелярське приладдя для управління освіти</t>
  </si>
  <si>
    <t>22850000-3</t>
  </si>
  <si>
    <t>РЕВУКА НАТАЛІЯ МИКОЛАЇВНА</t>
  </si>
  <si>
    <t>UA-2021-02-03-012922-a</t>
  </si>
  <si>
    <t xml:space="preserve">44520000-1 </t>
  </si>
  <si>
    <t>ГАЙДАМАЧЕНКО ДМИТРО МИКОЛАЙОВИЧ</t>
  </si>
  <si>
    <t>2744304058</t>
  </si>
  <si>
    <t xml:space="preserve"> UA-2021-02-04-003437-a</t>
  </si>
  <si>
    <t>Насоси - ДК 021:2015: 42122100-1 - Насоси для рідин</t>
  </si>
  <si>
    <t>42120000-6</t>
  </si>
  <si>
    <t>ТОВ Насосенергопром</t>
  </si>
  <si>
    <t>41375408</t>
  </si>
  <si>
    <t>UA-2021-02-04-007331-a</t>
  </si>
  <si>
    <t>Поточний ремонт внутрішніх електромереж в КЗ «НВК №2» (корпус-1) за адресою вул.Л.Чайкіної, 15 м.Покров Дніпропетровської обл</t>
  </si>
  <si>
    <t>ТОВАРИСТВО З ОБМЕЖЕНОЮ ВІДПОВІДАЛЬНІСТЮ "ЕЛЕКТРОТЕХСЕРВІС 2017"</t>
  </si>
  <si>
    <t>41451771</t>
  </si>
  <si>
    <t>UA-2021-02-04-001910-a</t>
  </si>
  <si>
    <t>Коригування проектно-кошторисної документації по об’єкту: «Будівництво корту для бадмінтону в міському парку ім.Б.Мозолевського в м. Покров Дніпропетровської області»</t>
  </si>
  <si>
    <t xml:space="preserve">45220000-5 </t>
  </si>
  <si>
    <t>ФОП Мацюк Павло Васильович</t>
  </si>
  <si>
    <t>UA-2021-02-04-010220-a</t>
  </si>
  <si>
    <t>Послуги з пересилання відправлень «Укрпошта Експрес» а також послуги «Кур’єрська доставка» та «Масовий кур’єрський забір або доставка</t>
  </si>
  <si>
    <t>64110000-0</t>
  </si>
  <si>
    <t>АТ "Укрпошта"</t>
  </si>
  <si>
    <t>UA-2021-02-04-003056-a</t>
  </si>
  <si>
    <t>ДК 021:2015: 15330000-0</t>
  </si>
  <si>
    <t>UA-2021-02-04-003811-a</t>
  </si>
  <si>
    <t>ДК 021:2015: 15860000-4</t>
  </si>
  <si>
    <t>UA-2021-02-04-004386-a</t>
  </si>
  <si>
    <t xml:space="preserve">ДК 021:2015: 03140000-4 </t>
  </si>
  <si>
    <t>UA-2021-02-04-006166-a</t>
  </si>
  <si>
    <t>ДК 021:2015: 03220000-9</t>
  </si>
  <si>
    <t>UA-2021-02-04-006557-a</t>
  </si>
  <si>
    <t>ДК 021:2015: 03210000-6</t>
  </si>
  <si>
    <t>UA-2021-02-04-009650-a</t>
  </si>
  <si>
    <t xml:space="preserve">ДК 021:2015: 33600000-6 </t>
  </si>
  <si>
    <t>ТОВАРИСТВО З ОБМЕЖЕНОЮ ВІДПОВІДАЛЬНІСТЮ "ВАЛАНЖ-ФАРМ"</t>
  </si>
  <si>
    <t>37090770</t>
  </si>
  <si>
    <t>UA-2021-02-04-000233-c</t>
  </si>
  <si>
    <t>Поховальні та супутні послуги</t>
  </si>
  <si>
    <t>98300000-6</t>
  </si>
  <si>
    <t>ФОП Мельник О.М.</t>
  </si>
  <si>
    <t>UA-2021-02-04-004869-a</t>
  </si>
  <si>
    <t xml:space="preserve">39260000-2 </t>
  </si>
  <si>
    <t xml:space="preserve"> UA-2021-02-05-000218-c</t>
  </si>
  <si>
    <t>Лабораторні хімічні реактиви - ДК 021:2015: 33696500-0 - Лабораторні реактиви</t>
  </si>
  <si>
    <t>33690000-3</t>
  </si>
  <si>
    <t>ТОВ Екохімхолтинг</t>
  </si>
  <si>
    <t>39713879</t>
  </si>
  <si>
    <t xml:space="preserve"> UA-2021-02-05-000224-c</t>
  </si>
  <si>
    <t>Скляний посуд лабораторного призначення - ДК 021:2015: 33793000-5 - Скляний посуд лабораторного призначення</t>
  </si>
  <si>
    <t>33790000-4</t>
  </si>
  <si>
    <t xml:space="preserve"> UA-2021-02-05-001943-c</t>
  </si>
  <si>
    <t xml:space="preserve">Послуги з перевірки бухалтерської звітності - ДК 021:2015 -79212500-8 - Послуги з перевірки бухгалтерської звітності </t>
  </si>
  <si>
    <t>79210000-9</t>
  </si>
  <si>
    <t>ДП "ЖИЛКОМ"</t>
  </si>
  <si>
    <t>32350021</t>
  </si>
  <si>
    <t>1191.44</t>
  </si>
  <si>
    <t xml:space="preserve"> UA-2021-02-05-009425-a</t>
  </si>
  <si>
    <t>Пульт керування 9 кнопок підвісний - ДК 021:2015: 31680000-6 - Електричне приладдя та супутні товари до електричного обладнання</t>
  </si>
  <si>
    <t>31680000-6</t>
  </si>
  <si>
    <t>ТОВ "ЖИТОМИРЕНЕРГОСЕРВІС"</t>
  </si>
  <si>
    <t xml:space="preserve"> 40081881</t>
  </si>
  <si>
    <t>UA-2021-02-09-001476-a</t>
  </si>
  <si>
    <t>98340000-8</t>
  </si>
  <si>
    <t>ТОВАРИСТВО З ОБМЕЖЕНОЮ ВІДПОВІДАЛЬНІСТЮ "УНІВЕРСАЛ-СЕРВІС ЛТД"</t>
  </si>
  <si>
    <t>21894651</t>
  </si>
  <si>
    <t>UA-2021-02-05-000228-a</t>
  </si>
  <si>
    <t>Швидкозшивачі для управління освіти</t>
  </si>
  <si>
    <t xml:space="preserve">22850000-3 </t>
  </si>
  <si>
    <t>UA-2021-02-05-003112-a</t>
  </si>
  <si>
    <t>Тонер для управління освіти</t>
  </si>
  <si>
    <t>30120000-6</t>
  </si>
  <si>
    <t>UA-2021-02-05-013502-a</t>
  </si>
  <si>
    <t>Квіткова продукція</t>
  </si>
  <si>
    <t>03100000-2</t>
  </si>
  <si>
    <t xml:space="preserve">ФОП ЖЕБРАКОВА Л.Є.  </t>
  </si>
  <si>
    <t>UA-2021-02-06-000300-a</t>
  </si>
  <si>
    <t>Лак БТ-577 кузбасслак</t>
  </si>
  <si>
    <t>44800000-8</t>
  </si>
  <si>
    <t>ФОП Шаповал Валерій Миколайович</t>
  </si>
  <si>
    <t>UA-2021-02-08-012958-a</t>
  </si>
  <si>
    <t>Запчастини для легкових автомобілів</t>
  </si>
  <si>
    <t>UA-2021-02-11-003711-a</t>
  </si>
  <si>
    <t>65310000-9</t>
  </si>
  <si>
    <t>АКЦІОНЕРНЕ ТОВАРИСТВО "ДТЕК ДНІПРОВСЬКІ ЕЛЕКТРОМЕРЕЖІ"</t>
  </si>
  <si>
    <t>23359034</t>
  </si>
  <si>
    <t>UA-2021-02-08-000575-a</t>
  </si>
  <si>
    <t>ДК 021:2015: 15830000-5</t>
  </si>
  <si>
    <t>UA-2021-02-08-003712-a</t>
  </si>
  <si>
    <t>ДК 021:2015: 33120000-7</t>
  </si>
  <si>
    <t>АБДО МУСТАФА МОХАМАД</t>
  </si>
  <si>
    <t>2457115614</t>
  </si>
  <si>
    <t>UA-2021-02-08-004738-a</t>
  </si>
  <si>
    <t xml:space="preserve">ДК 021:2015: 32350000-1 </t>
  </si>
  <si>
    <t>ЧЕХОНЯ НАТАЛІЯ ВАЛЕРІЇВНА</t>
  </si>
  <si>
    <t>3002807241</t>
  </si>
  <si>
    <t>UA-2021-02-08-000105-a</t>
  </si>
  <si>
    <t>Лінолеум для КЗДО №13</t>
  </si>
  <si>
    <t xml:space="preserve">44110000-4 </t>
  </si>
  <si>
    <t>ЗАЛЯН ЮЛІЯ МИКОЛАЇВНА</t>
  </si>
  <si>
    <t>Шафа підлогова Mirsan</t>
  </si>
  <si>
    <t>32540000-0</t>
  </si>
  <si>
    <t>UA-2021-02-09-000207-c</t>
  </si>
  <si>
    <t>Реєстрація користувача та ліцензійна підтримка програмного продукту «АІС «Місцеві бюджети рівня розпорядника бюджетних коштів»</t>
  </si>
  <si>
    <t>ФОП Виноградова Ангеліна Геннадіївна</t>
  </si>
  <si>
    <t>UA-2021-02-09-003329-b</t>
  </si>
  <si>
    <t>Антипаркувальна полусфера</t>
  </si>
  <si>
    <t xml:space="preserve">ТОВ "АНГОБ"  </t>
  </si>
  <si>
    <t>UA-2021-02-09-003729-b</t>
  </si>
  <si>
    <t>Електроди</t>
  </si>
  <si>
    <t>UA-2021-02-09-004091-b</t>
  </si>
  <si>
    <t>Шліфмашина кутова GL-230</t>
  </si>
  <si>
    <t>Поштові марки</t>
  </si>
  <si>
    <t xml:space="preserve">22410000-7 </t>
  </si>
  <si>
    <t>АКЦІОНЕРНЕ ТОВАРИСТВО "УКРПОШТА"</t>
  </si>
  <si>
    <t>21560045</t>
  </si>
  <si>
    <t xml:space="preserve">  UA-2021-02-10-005913-b</t>
  </si>
  <si>
    <t>Спеціальні рецептурні бланки</t>
  </si>
  <si>
    <t>42510000-4</t>
  </si>
  <si>
    <t>ОКП "Фармація"</t>
  </si>
  <si>
    <t xml:space="preserve">  UA-2021-02-10-006252-b</t>
  </si>
  <si>
    <t>Послуги із забезпечення перетікань реактивної електричної енергії</t>
  </si>
  <si>
    <t>АТ "ДТЕК "Дніпровські електромережі"</t>
  </si>
  <si>
    <t>UA-2021-02-10-006624-a</t>
  </si>
  <si>
    <t xml:space="preserve">03140000-4 </t>
  </si>
  <si>
    <t>UA-2021-02-10-005837-b</t>
  </si>
  <si>
    <t>Шиномонтажні послуги та послуги з балансування коліс</t>
  </si>
  <si>
    <t>50100000-6</t>
  </si>
  <si>
    <t xml:space="preserve">ПП "ВЕЛЕС-М"  </t>
  </si>
  <si>
    <t>UA-2021-02-12-004140-a</t>
  </si>
  <si>
    <t>Труба сталева 102 - ДК 021:2015: 44163100-1 - Труби</t>
  </si>
  <si>
    <t>UA-2021-02-11-003191-a</t>
  </si>
  <si>
    <t>ДК 021:2015: 79710000-4</t>
  </si>
  <si>
    <t>UA-2021-02-11-003109-c</t>
  </si>
  <si>
    <t>ДК 021:2015: 50320000-4</t>
  </si>
  <si>
    <t>ПРУС ОЛЕГ ВАСИЛЬОВИЧ</t>
  </si>
  <si>
    <t>UA-2021-02-11-004312-c</t>
  </si>
  <si>
    <t>ДК 021:2015: 72260000-5</t>
  </si>
  <si>
    <t>ПРИВАТНЕ ПІДПРИЄМСТВО "МЕДІНФОСЕРВІС"</t>
  </si>
  <si>
    <t>33006821</t>
  </si>
  <si>
    <t>UA-2021-02-11-000336-b</t>
  </si>
  <si>
    <t>Вапняна паста</t>
  </si>
  <si>
    <t>44900000-9</t>
  </si>
  <si>
    <t>UA-2021-02-11-001182-b</t>
  </si>
  <si>
    <t>Конструкція металева декоративна з дюралайтом</t>
  </si>
  <si>
    <t>44100000-1</t>
  </si>
  <si>
    <t xml:space="preserve">ФОП Левченко Галина Валентинівна  </t>
  </si>
  <si>
    <t>UA-2021-02-11-003057-a</t>
  </si>
  <si>
    <t>Світильник-дюралайт на металевому каркасі</t>
  </si>
  <si>
    <t>UA-2021-02-11-007762-a</t>
  </si>
  <si>
    <t>Тонер  для управління освіти</t>
  </si>
  <si>
    <t xml:space="preserve">30120000-6 </t>
  </si>
  <si>
    <t>UA-2021-02-12-003225-c</t>
  </si>
  <si>
    <t xml:space="preserve">Послуги у сфері інформаційно комп'ютерних технологій - ДК 021:2015 - 72590000-7: Професійні послуги у комп’ютерній сфері </t>
  </si>
  <si>
    <t>72590000-7</t>
  </si>
  <si>
    <t>КП "ГІКНВЦ" ДОР</t>
  </si>
  <si>
    <t>13435515</t>
  </si>
  <si>
    <t xml:space="preserve"> UA-2021-02-12-003795-a</t>
  </si>
  <si>
    <t>Шини - ДК 021:2015: 34350000-5 - Шини для транспортних засобів великої та малої тоннажності</t>
  </si>
  <si>
    <t>34350000-5</t>
  </si>
  <si>
    <t>ТОВ "ТЕХНООПТТОРГ-ТРЕЙД"</t>
  </si>
  <si>
    <t>31497076</t>
  </si>
  <si>
    <t>UA-2021-02-12-000316-c</t>
  </si>
  <si>
    <t>Для господарських потреб ДШМ придбано господарчі товари.</t>
  </si>
  <si>
    <t>44320000-9,
 31520000-7  , 31220000-4,
  31510000-4</t>
  </si>
  <si>
    <t xml:space="preserve">2 994.25 </t>
  </si>
  <si>
    <t>UA-2021-02-12-000227-c</t>
  </si>
  <si>
    <t xml:space="preserve"> 39220000-0,44510000-8, 14810000-2,31510000-4,
31220000-4,44530000-4</t>
  </si>
  <si>
    <t xml:space="preserve">994.50 </t>
  </si>
  <si>
    <t xml:space="preserve">  UA-2021-02-12-002910-b</t>
  </si>
  <si>
    <t>Послуги з ремонту телевізору TV PHILIPS model 49pus6501/12</t>
  </si>
  <si>
    <t>50340000-0</t>
  </si>
  <si>
    <t>ФОП Терещенко С.О.</t>
  </si>
  <si>
    <t>UA-2021-02-12-003330-c</t>
  </si>
  <si>
    <t>ПРИВАТНЕ ПІДПРИЄМСТВО "ТЕХНОІНФОМЕД-2"</t>
  </si>
  <si>
    <t>36157713</t>
  </si>
  <si>
    <t xml:space="preserve">  UA-2021-02-15-005474-а</t>
  </si>
  <si>
    <t>Калоприймачі, мішок уростомічний, пластини для калоприймача</t>
  </si>
  <si>
    <t>Поточний ремонт будівлі сільської ради з заміною вхідних дверей за адресою: Дніпропетровська область, Нікопольський р-н, с. Шолохове, вул. Центральна, 14</t>
  </si>
  <si>
    <t xml:space="preserve">45450000-6 </t>
  </si>
  <si>
    <t>ФОП КОВТУН ВАСИЛЬ ЯКОВИЧ</t>
  </si>
  <si>
    <t>UA-2021-02-15-009457-c</t>
  </si>
  <si>
    <t>Шини 8.25R16-LT128/124</t>
  </si>
  <si>
    <t xml:space="preserve">ТОВ "ТК ТРЕЙДСІТІСЕРВІС"  </t>
  </si>
  <si>
    <t>UA-2021-02-15-011013-c</t>
  </si>
  <si>
    <t>Лак по дереву (горіх)</t>
  </si>
  <si>
    <t xml:space="preserve">ФОП БЕГДЖАНЯН МАНУЕЛЬ СУРИКОВИЧ  </t>
  </si>
  <si>
    <t>UA-2021-02-15-011031-c</t>
  </si>
  <si>
    <t>Розчинник, грунтовка</t>
  </si>
  <si>
    <t>UA-2021-02-17-000275-a</t>
  </si>
  <si>
    <t>Для відзначення у 2021 році Дня Героїв Небесної Сотні у Покровській міській територіальній громаді придбано постер.</t>
  </si>
  <si>
    <t>ФОП Туркуман С.А.</t>
  </si>
  <si>
    <t>660.00</t>
  </si>
  <si>
    <t xml:space="preserve">  UA-2021-02-16-002995-c</t>
  </si>
  <si>
    <t>Примірник та пакети оновлення до комп"ютерної програми "M.E.Doc"</t>
  </si>
  <si>
    <t>48310000-4</t>
  </si>
  <si>
    <t>ФОП Галушко Ю.В.</t>
  </si>
  <si>
    <t xml:space="preserve"> UA-2021-02-19-002069-a</t>
  </si>
  <si>
    <t>Послуга із здійснення реєстрації підписувача в Автоматизованій системі кваліфікованого надавача електронних довірчих послуг</t>
  </si>
  <si>
    <t>72310000-1</t>
  </si>
  <si>
    <t>ДП "Національні інформаційні системи"</t>
  </si>
  <si>
    <t>39787008</t>
  </si>
  <si>
    <t>UA-2021-02-16-007563-a</t>
  </si>
  <si>
    <t xml:space="preserve">ДК 021:2015: 65310000-9 </t>
  </si>
  <si>
    <t>Змішувач</t>
  </si>
  <si>
    <t xml:space="preserve">44410000-7 </t>
  </si>
  <si>
    <t>ФОП ГУБА ОЛЬГА МИКОЛАЇВНА</t>
  </si>
  <si>
    <t>2757205188</t>
  </si>
  <si>
    <t xml:space="preserve"> UA-2021-02-17-001100-c</t>
  </si>
  <si>
    <t>Метрологічні роботи (повірка засобів вимірювальної техніки) - ДК 021:2015: 71631100-1 - Послуги з технічного огляду обладнання</t>
  </si>
  <si>
    <t>71631100-1</t>
  </si>
  <si>
    <t xml:space="preserve"> ДП "ДНІПРОСТАНДАРТМЕТРОЛОГІЯ"</t>
  </si>
  <si>
    <t>04725941</t>
  </si>
  <si>
    <t xml:space="preserve"> UA-2021-02-17-001190-c</t>
  </si>
  <si>
    <t>Ремонт та технічне обслуговування електродвигунів та генераторів - ДК 021:2015: 50530000-9 - Послуги з ремонту і технічного обслуговування техніки</t>
  </si>
  <si>
    <t>50530000-9</t>
  </si>
  <si>
    <t xml:space="preserve"> ФОП Марінеско В.І.</t>
  </si>
  <si>
    <t xml:space="preserve"> 2052808892</t>
  </si>
  <si>
    <t>UA-2021-02-17-012456-a</t>
  </si>
  <si>
    <t>«Канцелярське приладдя»</t>
  </si>
  <si>
    <t>ФОП Ревука Н.М</t>
  </si>
  <si>
    <t>UA-2021-02-17-002998-b</t>
  </si>
  <si>
    <t>Гумовий скребок для снігоприберальної машини</t>
  </si>
  <si>
    <t>19500000-1</t>
  </si>
  <si>
    <t xml:space="preserve">ТОВ "РЕЗИНОПЛАСТ"  </t>
  </si>
  <si>
    <t>UA-2021-02-17-003006-c</t>
  </si>
  <si>
    <t>Бікроеласт ЕКП 10м</t>
  </si>
  <si>
    <t xml:space="preserve">ФОП Гайдамаченко Д.М.  </t>
  </si>
  <si>
    <t>UA-2021-02-17-004189-b</t>
  </si>
  <si>
    <t>Кабель СИП 4 2*16</t>
  </si>
  <si>
    <t>UA-2021-02-17-003184-c</t>
  </si>
  <si>
    <t>Доска</t>
  </si>
  <si>
    <t>03400000-4</t>
  </si>
  <si>
    <t>Принтер наклейок та картридж зі стрічкою</t>
  </si>
  <si>
    <t xml:space="preserve">30174000-9 30175000-6 </t>
  </si>
  <si>
    <t>ТОВАРИСТВО З ОБМЕЖЕНОЮ ВІДПОВІДАЛЬНІСТЮ "МАГАЗИН ПОЗИТИВ"</t>
  </si>
  <si>
    <t>40989803</t>
  </si>
  <si>
    <t>UA-2021-02-17-004913-b</t>
  </si>
  <si>
    <t>Добрива</t>
  </si>
  <si>
    <t>24400000-8</t>
  </si>
  <si>
    <t>UA-2021-02-17-003290-c</t>
  </si>
  <si>
    <t>Саджанці квітів</t>
  </si>
  <si>
    <t xml:space="preserve">ФОП Грицуля В.Г.  </t>
  </si>
  <si>
    <t xml:space="preserve"> UA-2021-02-18-011625-b</t>
  </si>
  <si>
    <t>Скретч-картки поповнення мобільного рахунку (Ваучери Vodafone 100 - )ДК 021:2015: 64210000-1 - Послуги телефонного зв’язку та передачі даних</t>
  </si>
  <si>
    <t>ТОВ "КИЇВСІМ"</t>
  </si>
  <si>
    <t xml:space="preserve"> 41761518</t>
  </si>
  <si>
    <t xml:space="preserve"> UA-2021-02-18-005996-a</t>
  </si>
  <si>
    <t>Скретч-картки поповнення мобільного рахунку (DUALСкретч-карта ПФ)  - ДК 021:2015: 64210000-1 - Послуги телефонного зв’язку та передачі даних</t>
  </si>
  <si>
    <t xml:space="preserve"> UA-2021-02-18-001527-c</t>
  </si>
  <si>
    <t>Лабораторні дослідження - ДК 021:2015: 85140000-2 - Послуги у сфері охорони здоров’я різні</t>
  </si>
  <si>
    <t>85140000-2</t>
  </si>
  <si>
    <t xml:space="preserve"> ДУ "ДНІПРОПЕТРОВСЬКИЙ ОЛЦ МОЗ УКРАЇНИ"</t>
  </si>
  <si>
    <t>38431598</t>
  </si>
  <si>
    <t>UA-2021-02-18-001333-b</t>
  </si>
  <si>
    <t>Послуги з утримання будинків та технічне обслуговування зовнішніх та внутрішніх  мереж водопостачання та водовідведення в закладах освіти (згідно дислокації Додаток№1) м.Покров Дніпропетровської обл.</t>
  </si>
  <si>
    <t>45330000-9</t>
  </si>
  <si>
    <t>ТОВАРИСТВО З ОБМЕЖЕНОЮ ВІДПОВІДАЛЬНІСТЮ "САНТЕХСЕРВІС 2017"</t>
  </si>
  <si>
    <t>41446211</t>
  </si>
  <si>
    <t>UA-2021-02-18-002933-b</t>
  </si>
  <si>
    <t>ДК 021:2015: 09310000-5</t>
  </si>
  <si>
    <t>КОМУНАЛЬНЕ НЕКОМЕРЦІЙНЕ ПІДПРИЄМСТВО "ЦЕНТР ПЕРВИННОЇ МЕДИКО-САНІТАРНОЇ ДОПОМОГИ ПОКРОВСЬКОЇ МІСЬКОЇ РАДИ ДНІПРОПЕТРОВСЬКОЇ ОБЛАСТІ"</t>
  </si>
  <si>
    <t>UA-2021-02-18-003684-b</t>
  </si>
  <si>
    <t>ДК 021:2015: 09120000-6</t>
  </si>
  <si>
    <t>UA-2021-02-18-004582-b</t>
  </si>
  <si>
    <t>UA-2021-02-18-006255-b</t>
  </si>
  <si>
    <t>UA-2021-02-18-006568-b</t>
  </si>
  <si>
    <t>UA-2021-02-18-000358-b</t>
  </si>
  <si>
    <t>Фільтр мережевий</t>
  </si>
  <si>
    <t xml:space="preserve">32420000-3 </t>
  </si>
  <si>
    <t>UA-2021-02-18-000746-b</t>
  </si>
  <si>
    <t>UA-2021-02-18-000603-b</t>
  </si>
  <si>
    <t xml:space="preserve">31220000-4 </t>
  </si>
  <si>
    <t>ТРИГУБ ІРИНА СЕРГІЇВНА</t>
  </si>
  <si>
    <t>UA-2021-02-18-001046-b</t>
  </si>
  <si>
    <t>Будівельні матеріали для управління освіти</t>
  </si>
  <si>
    <t xml:space="preserve">44830000-7 </t>
  </si>
  <si>
    <t>ОЛЬКІН ДМИТРО ВЯЧЕСЛАВОВИЧ</t>
  </si>
  <si>
    <t>2797609015</t>
  </si>
  <si>
    <t>UA-2021-02-18-000435-c</t>
  </si>
  <si>
    <t>Сіль технічна</t>
  </si>
  <si>
    <t>14400000-5</t>
  </si>
  <si>
    <t xml:space="preserve">ТОВ "АРІАЛ АЛЬЯНС"  </t>
  </si>
  <si>
    <t>UA-2021-02-18-002247-a</t>
  </si>
  <si>
    <t>Вироби для ванної кімнати та кухні</t>
  </si>
  <si>
    <t>44400000-4</t>
  </si>
  <si>
    <t>UA-2021-02-18-011674-b</t>
  </si>
  <si>
    <t>Запчастини на роторну косарку Wirax 1,65м Z-069</t>
  </si>
  <si>
    <t>16800000-3</t>
  </si>
  <si>
    <t xml:space="preserve"> ФОП ВЕРЕМЧУК ТАРАС ВАЛЕНТИНОВИЧ  </t>
  </si>
  <si>
    <t>UA-2021-02-18-003363-c</t>
  </si>
  <si>
    <t>Шафи для побутових лічильників</t>
  </si>
  <si>
    <t>ФОП "МІЩУК ВАЛЕРІЙ СЕРГІЙОВИЧ"</t>
  </si>
  <si>
    <t xml:space="preserve">  UA-2021-02-19-013862-b</t>
  </si>
  <si>
    <t>Тен 1,5 кВт до аквадистилятора ДЕ-4</t>
  </si>
  <si>
    <t>UA-2021-02-19-002452-b</t>
  </si>
  <si>
    <t>ДК 021:2015: 80320000-3</t>
  </si>
  <si>
    <t>ДЕРЖАВНИЙ ЗАКЛАД "ЗАПОРІЗЬКА МЕДИЧНА АКАДЕМІЯ ПІСЛЯДИПЛОМНОЇ ОСВІТИ МІНІСТЕРСТВА ОХОРОНИ ЗДОРОВ'Я УКРАЇНИ"</t>
  </si>
  <si>
    <t>01896694</t>
  </si>
  <si>
    <t>UA-2021-02-19-000704-b</t>
  </si>
  <si>
    <t>Водонагрівач для КЗДО №16</t>
  </si>
  <si>
    <t xml:space="preserve">39710000-2 </t>
  </si>
  <si>
    <t xml:space="preserve"> UA-2021-02-22-001878-a</t>
  </si>
  <si>
    <t>Болт М - ДК 021:2015: 44530000-4 - Кріпильні деталі</t>
  </si>
  <si>
    <t xml:space="preserve">  UA-2021-02-22-014377-b</t>
  </si>
  <si>
    <t>Газета "Медична бухгалтерія"</t>
  </si>
  <si>
    <t>ТОВ "Видавнича група "АС"</t>
  </si>
  <si>
    <t xml:space="preserve"> UA-2021-02-11-010361-a</t>
  </si>
  <si>
    <t>Послуга з пересилання відправлень "Укрпошта Стандарт" та послуга "Кур'єрська доставка" і "Масовий кур'єрський забір і доставка"</t>
  </si>
  <si>
    <t>Відокремлений підрозділ АТ "УКРПОШТА" Дніпропетровська дирекція АТ "УКРПОШТА"</t>
  </si>
  <si>
    <t>UA-2021-02-22-009343-b</t>
  </si>
  <si>
    <t>ДК 021:2015: 90510000-5</t>
  </si>
  <si>
    <t>UA-2021-02-22-000078-b</t>
  </si>
  <si>
    <t>Господарчі товари для КЗДО №16</t>
  </si>
  <si>
    <t xml:space="preserve">44510000-8 </t>
  </si>
  <si>
    <t xml:space="preserve"> UA-2021-02-23-001884-c</t>
  </si>
  <si>
    <t>Послуги з ремонту і технічного обслуговування персональних комп’ютерів - ДК 021:2015: 50320000-4 - Послуги з ремонту і технічного обслуговування персональних комп’ютерів</t>
  </si>
  <si>
    <t>50320000-4</t>
  </si>
  <si>
    <t>ТОВ "ДЕВАЙС"</t>
  </si>
  <si>
    <t xml:space="preserve"> 35004386</t>
  </si>
  <si>
    <t xml:space="preserve"> UA-2021-02-23-001874-c</t>
  </si>
  <si>
    <t>Технічне обслуговування і ремонт офісної техніки ДК 021:2015: 50310000-1 - Технічне обслуговування і ремонт офісної техніки</t>
  </si>
  <si>
    <t xml:space="preserve"> UA-2021-02-23-009532-b</t>
  </si>
  <si>
    <t xml:space="preserve">  UA-2021-02-23-002474-а</t>
  </si>
  <si>
    <t>Поточний ремонт фасаду амбулаторії загальної практики сімейної медицини №4 (53300, Дніпропетровська обл., м.Покров, вул.Медична,19)</t>
  </si>
  <si>
    <t>45450000-6</t>
  </si>
  <si>
    <t>ТОВ "Побуткомфорт 2017"</t>
  </si>
  <si>
    <t xml:space="preserve">  UA-2021-02-23-002249-c</t>
  </si>
  <si>
    <t>UA-2021-02-23-002222-c</t>
  </si>
  <si>
    <t>Послуги з санітарно-гігієнічної обробки приміщень (дератизація та дезінсекція)</t>
  </si>
  <si>
    <t>ДК021-2015:90920000-2</t>
  </si>
  <si>
    <t>КП "Нікопольська профдезінфекція ДОР"</t>
  </si>
  <si>
    <t>20256138</t>
  </si>
  <si>
    <t>UA-2021-02-03-003390-a</t>
  </si>
  <si>
    <t>Спрощена закупівля</t>
  </si>
  <si>
    <t xml:space="preserve">15420000-8 </t>
  </si>
  <si>
    <t>ФОП "ШЕВЕР ОЛЕКСАНДР ОЛЕКСАНДРОВИЧ
"</t>
  </si>
  <si>
    <t>2711915178</t>
  </si>
  <si>
    <t>UA-2021-02-03-001400-a</t>
  </si>
  <si>
    <t>15610000-7</t>
  </si>
  <si>
    <t>UA-2021-02-03-002605-a</t>
  </si>
  <si>
    <t>15130000-8</t>
  </si>
  <si>
    <t>UA-2021-02-03-002982-a</t>
  </si>
  <si>
    <t xml:space="preserve">15860000-4 </t>
  </si>
  <si>
    <t>UA-2021-02-03-003888-a</t>
  </si>
  <si>
    <t>15850000-1</t>
  </si>
  <si>
    <t>UA-2021-02-03-004183-a</t>
  </si>
  <si>
    <t xml:space="preserve">15830000-5 </t>
  </si>
  <si>
    <t>UA-2021-02-23-008052-b</t>
  </si>
  <si>
    <t xml:space="preserve">ДК 021:2015: 71630000-3 </t>
  </si>
  <si>
    <t>КОМУНАЛЬНЕ ПІДПРИЄМСТВО "ДНІПРОПЕТРОВСЬКА ОБЛАСНА КЛІНІЧНА ЛІКАРНЯ ІМ. І.І. МЕЧНИКОВА" ДНІПРОПЕТРОВСЬКОЇ ОБЛАСНОЇ РАДИ"</t>
  </si>
  <si>
    <t>01985423</t>
  </si>
  <si>
    <t>UA-2021-02-22-013948-b</t>
  </si>
  <si>
    <t>«Саніліт» в таблетках або еквівалент</t>
  </si>
  <si>
    <t xml:space="preserve">24455000-8 </t>
  </si>
  <si>
    <t xml:space="preserve">Процесор Intel Xeon та Радіатор Dell </t>
  </si>
  <si>
    <t xml:space="preserve">30213400-9 </t>
  </si>
  <si>
    <t>ФОП Гордєєва А.М.</t>
  </si>
  <si>
    <t>3071810344</t>
  </si>
  <si>
    <t>UA-2021-02-23-001446-a</t>
  </si>
  <si>
    <t>Втулка стріли грейфера ПЕ-08</t>
  </si>
  <si>
    <t xml:space="preserve"> ФОП Трунов О.М.</t>
  </si>
  <si>
    <t>UA-2021-02-23-001203-c</t>
  </si>
  <si>
    <t>Цемент М -500 (25 кг)</t>
  </si>
  <si>
    <t>UA-2021-02-23-006093-b</t>
  </si>
  <si>
    <t>Господарчі товари для КЗПО "БТДЮ"</t>
  </si>
  <si>
    <t xml:space="preserve">31520000-7 </t>
  </si>
  <si>
    <t>ФОП Забутна С.П.</t>
  </si>
  <si>
    <t>2575315465</t>
  </si>
  <si>
    <t>UA-2021-02-23-006893-b</t>
  </si>
  <si>
    <t>Лінолеум для КЗДО №21</t>
  </si>
  <si>
    <t>ФОП Шубіна О.В.</t>
  </si>
  <si>
    <t>220201126</t>
  </si>
  <si>
    <t>Господарські матеріали</t>
  </si>
  <si>
    <t>ФОП Верич А.В.</t>
  </si>
  <si>
    <t>3255311824</t>
  </si>
  <si>
    <t>ФОП ВЕРИЧ АНАСТАСІЯ ВОЛОДИМИРІВНА</t>
  </si>
  <si>
    <t xml:space="preserve">18140000-2 </t>
  </si>
  <si>
    <t xml:space="preserve">39220000-0 </t>
  </si>
  <si>
    <t>UA-2021-02-24-010077-b</t>
  </si>
  <si>
    <t>МКП "Покровводоканал"</t>
  </si>
  <si>
    <t>UA-2021-02-24-010600-b</t>
  </si>
  <si>
    <t>UA-2021-02-24-005845-b</t>
  </si>
  <si>
    <t>ДК 021:2015: 90520000-8</t>
  </si>
  <si>
    <t>ТОВАРИСТВО З ОБМЕЖЕНОЮ ВІДПОВІДАЛЬНІСТЮ "А-ЕНЕРГО"</t>
  </si>
  <si>
    <t>40277858</t>
  </si>
  <si>
    <t>UA-2021-02-24-007049-b</t>
  </si>
  <si>
    <t>ДК 021:2015: 65310000-9</t>
  </si>
  <si>
    <t>UA-2021-02-24-010919-b</t>
  </si>
  <si>
    <t>ДК 021:2015: 48311000-1</t>
  </si>
  <si>
    <t>ГАЛУШКО ЮРІЙ ВОЛОДИМИРОВИЧ</t>
  </si>
  <si>
    <t>2818809399</t>
  </si>
  <si>
    <t>UA-2021-02-24-012473-b</t>
  </si>
  <si>
    <t>ВИНОГРАДОВА АНГЕЛІНА ГЕННАДІЇВНА</t>
  </si>
  <si>
    <t>3271013704</t>
  </si>
  <si>
    <t>33710000-0</t>
  </si>
  <si>
    <t>44920000-5</t>
  </si>
  <si>
    <t xml:space="preserve">31210000-1 </t>
  </si>
  <si>
    <t xml:space="preserve">44810000-1 </t>
  </si>
  <si>
    <t xml:space="preserve">31410000-3 </t>
  </si>
  <si>
    <t xml:space="preserve">24910000-6 </t>
  </si>
  <si>
    <t xml:space="preserve"> UA-2021-02-25-003934-b</t>
  </si>
  <si>
    <t xml:space="preserve"> UA-2021-02-25-001817-a</t>
  </si>
  <si>
    <t>Електричні лампи розжарення - ДК 021:2015: 31510000-4 - Електричні лампи розжарення</t>
  </si>
  <si>
    <t>UA-2021-02-25-000999-c</t>
  </si>
  <si>
    <t>Світильники та освітлювальна арматура ДК 021:2015: 31520000-7 - Світильники та освітлювальна арматура</t>
  </si>
  <si>
    <t xml:space="preserve"> UA-2021-02-25-001821-a</t>
  </si>
  <si>
    <t>UA-2021-02-26-002499-a</t>
  </si>
  <si>
    <t>Папір для друку А4.</t>
  </si>
  <si>
    <t xml:space="preserve"> 30190000-7</t>
  </si>
  <si>
    <t xml:space="preserve">ФОП  Бердник Віталій Анатолійович </t>
  </si>
  <si>
    <t>3153403953</t>
  </si>
  <si>
    <t>6 965.00</t>
  </si>
  <si>
    <t xml:space="preserve">  UA-2021-02-25-002748-c</t>
  </si>
  <si>
    <t>Будівельні товари</t>
  </si>
  <si>
    <t>44420000-0</t>
  </si>
  <si>
    <t>ФОП Гайдамаченко Д.М.</t>
  </si>
  <si>
    <t xml:space="preserve">  UA-2021-02-25-009779-а</t>
  </si>
  <si>
    <t>Шліфувальна машина, диск та круг шліфувальні</t>
  </si>
  <si>
    <t>UA-2021-02-25-008560-a</t>
  </si>
  <si>
    <t xml:space="preserve">65110000-7  </t>
  </si>
  <si>
    <t>МКП "ПВУВКГ"</t>
  </si>
  <si>
    <t>UA-2021-02-25-008730-a</t>
  </si>
  <si>
    <t xml:space="preserve">90430000-0  </t>
  </si>
  <si>
    <t>UA-2021-02-25-003216-a</t>
  </si>
  <si>
    <t>ДК 021:2015: 39710000-2</t>
  </si>
  <si>
    <t>ЗАБУТНА СВІТЛАНА ПЕТРІВНА</t>
  </si>
  <si>
    <t>UA-2021-02-25-003784-a</t>
  </si>
  <si>
    <t>ДК 021:2015: 44410000-7</t>
  </si>
  <si>
    <t xml:space="preserve">  UA-2021-02-26-002306-с</t>
  </si>
  <si>
    <t>Послуги із заправки та ремонту картриджів</t>
  </si>
  <si>
    <t xml:space="preserve">  UA-2021-02-26-002327-с</t>
  </si>
  <si>
    <t>Послуги із забезпечення перетікань реактивної електричної енергії (Шолохове)</t>
  </si>
  <si>
    <t xml:space="preserve"> UA-2021-01-29-002059-a</t>
  </si>
  <si>
    <t>Папір А4 для офісної техніки, папір рулонний з перфорацією, папки картонні на зав'язках, швидкозшивачі картонні</t>
  </si>
  <si>
    <t>ТОВАРИСТВО З ОБМЕЖЕНОЮ ВІДПОВІДАЛЬНІСТЮ "ДМД-СЕРВІС"</t>
  </si>
  <si>
    <t>31939411</t>
  </si>
  <si>
    <t xml:space="preserve"> UA-2021-03-01-001412-c</t>
  </si>
  <si>
    <t>Придбання книг канцелярських</t>
  </si>
  <si>
    <t>22810000-1</t>
  </si>
  <si>
    <t>ФОП Панфьорова Тетяна Миколаївна</t>
  </si>
  <si>
    <t>2822510804</t>
  </si>
  <si>
    <t xml:space="preserve"> UA-2021-03-01-003529-b</t>
  </si>
  <si>
    <t>Придбання папок з файлами</t>
  </si>
  <si>
    <t> 22850000-3</t>
  </si>
  <si>
    <t>ФОП Шабалтасов Владислав Олександрович</t>
  </si>
  <si>
    <t>3534504118</t>
  </si>
  <si>
    <t>UA-2021-02-26-006948-a</t>
  </si>
  <si>
    <t>ДК 021:2015: 85140000-2</t>
  </si>
  <si>
    <t>КОМУНАЛЬНЕ ПІДПРИЄМСТВО "ДНІПРОПЕТРОВСЬКИЙ ОБЛАСНИЙ ЦЕНТР СОЦІАЛЬНО ЗНАЧУЩИХ ХВОРОБ" ДНІПРОПЕТРОВСЬКОЇ ОБЛАСНОЇ РАДИ"</t>
  </si>
  <si>
    <t>26509095</t>
  </si>
  <si>
    <t>30233100-2 30236100-3</t>
  </si>
  <si>
    <t>Фізична особа – підприємець  Рубець Ганна Вікторівна</t>
  </si>
  <si>
    <t>3233707280</t>
  </si>
  <si>
    <t>UA-2021-02-26-004753-b</t>
  </si>
  <si>
    <t>Вуличний світильник куля - 400 мм</t>
  </si>
  <si>
    <t xml:space="preserve">ТОВ "Епіцентр К" </t>
  </si>
  <si>
    <t>UA-2021-02-26-009492-a</t>
  </si>
  <si>
    <t>Електрична апаратура</t>
  </si>
  <si>
    <t>31200000-8</t>
  </si>
  <si>
    <t xml:space="preserve">ТОВ"Союз-Світло Україна"  </t>
  </si>
  <si>
    <t xml:space="preserve"> UA-2021-03-01-010663-a</t>
  </si>
  <si>
    <t>Манометр ДМ 8008-В-У2-Кс  - ДК 021:2015: 38425100-1 - Манометри</t>
  </si>
  <si>
    <t>38420000-5</t>
  </si>
  <si>
    <t>ТОВ НВП УАМ</t>
  </si>
  <si>
    <t>39648187</t>
  </si>
  <si>
    <t xml:space="preserve"> UA-2021-03-01-002069-c</t>
  </si>
  <si>
    <t>ТОВ СП ЮКОЙЛ</t>
  </si>
  <si>
    <t>31852954</t>
  </si>
  <si>
    <t xml:space="preserve"> UA-2021-03-03-000412-b</t>
  </si>
  <si>
    <t>БФП лазерний CANON i-SENSYS MF3010 EUR - ДК 021:2015: 30230000-0 - Комп’ютерне обладнання</t>
  </si>
  <si>
    <t>ТОВ САВ-ДІССТРІБЬЮШН</t>
  </si>
  <si>
    <t>35625082</t>
  </si>
  <si>
    <t xml:space="preserve">  UA-2021-03-01-002753-с</t>
  </si>
  <si>
    <t>Періодичні видання</t>
  </si>
  <si>
    <t>ТОВ "МЦФЕР-Україна"</t>
  </si>
  <si>
    <t>UA-2021-03-01-005776-a</t>
  </si>
  <si>
    <t>Комп’ютерне обладнання</t>
  </si>
  <si>
    <t xml:space="preserve"> ФОП Петров В.В.</t>
  </si>
  <si>
    <t>UA-2021-03-01-001819-c</t>
  </si>
  <si>
    <t>UA-2021-03-01-009599-a</t>
  </si>
  <si>
    <t>ДК 021:2015: 24930000-2</t>
  </si>
  <si>
    <t>UA-2021-03-01-000307-a</t>
  </si>
  <si>
    <t>Прокладання внутрішньої високошвидкісної мережі інтернету розташованої за адресами: м.Покров, вул.Горького,12, Управління освіти та вул.Горького,12,КПНЗ "ДЮСШ ім.Д.Дідіка"</t>
  </si>
  <si>
    <t xml:space="preserve">32410000-0 </t>
  </si>
  <si>
    <t>Ліцензія на право користування програмним забезпеченням VMware vSphere 7 Essentials Kit for 3 hosts (Max 2 processors per host) (VS7-ESSL-KIT-C)</t>
  </si>
  <si>
    <t>48730000-4</t>
  </si>
  <si>
    <t>ТОВ «ВАЙЗ АЙ ТІ»</t>
  </si>
  <si>
    <t>39427231</t>
  </si>
  <si>
    <t>UA-2021-03-01-004849-a</t>
  </si>
  <si>
    <t>Відкачка та вивезення рідких нечистот</t>
  </si>
  <si>
    <t>ФОП Павлюк В.В.</t>
  </si>
  <si>
    <t>UA-2021-02-04-006594-a</t>
  </si>
  <si>
    <t>Технічне обслуговування та перезарядка вогнегасників</t>
  </si>
  <si>
    <t xml:space="preserve">50410000-2 </t>
  </si>
  <si>
    <t>ФОП Луговська Інна Володимирівна</t>
  </si>
  <si>
    <t>3263922001</t>
  </si>
  <si>
    <t>UA-2021-03-01-001618-c</t>
  </si>
  <si>
    <t>Металеві вироби</t>
  </si>
  <si>
    <t xml:space="preserve">ФОП КАНІБОЛОЦЬКА І. В.  </t>
  </si>
  <si>
    <t>Мережеве обладнання</t>
  </si>
  <si>
    <t xml:space="preserve">32422000-7 32421000-0 </t>
  </si>
  <si>
    <t>ТОВАРИСТВО З ОБМЕЖЕНОЮ ВІДПОВІДАЛЬНІСТЮ "ОСТРОВ-ТЕЛЕКОМ"</t>
  </si>
  <si>
    <t>37081394</t>
  </si>
  <si>
    <t xml:space="preserve"> UA-2021-03-04-004755-a</t>
  </si>
  <si>
    <t>32420000-3</t>
  </si>
  <si>
    <t>ФОП Черноусов Віталій Олександрович</t>
  </si>
  <si>
    <t>2733313014</t>
  </si>
  <si>
    <t>Охорона майна Замовника на об'єкті та обслуговування сигналізації на цьому об'єкті</t>
  </si>
  <si>
    <t>УПРАВЛІННЯ ПОЛІЦІЇ ОХОРОНИ В ДНІПРОПЕТРОВСЬКІЙ ОБЛАСТІ</t>
  </si>
  <si>
    <t>40109168</t>
  </si>
  <si>
    <t xml:space="preserve"> UA-2021-03-03-001160-a</t>
  </si>
  <si>
    <t>Послуги з прочищення каналізаційних мереж ДК 021:2015: 90470000-2 - Послуги з чищення каналізаційних колекторів</t>
  </si>
  <si>
    <t>90470000-2</t>
  </si>
  <si>
    <t>КП Нікопольводоканал</t>
  </si>
  <si>
    <t xml:space="preserve"> UA-2021-03-03-000702-a</t>
  </si>
  <si>
    <t>Автозапчастини ДК 021:2015: 34330000-9 - Запасні частини до вантажних транспортних засобів, фургонів та легкових автомобілів</t>
  </si>
  <si>
    <t>ФОП Дюбанов В.В.</t>
  </si>
  <si>
    <t xml:space="preserve"> UA-2021-03-03-002523-a</t>
  </si>
  <si>
    <t>Послуга з вимірювання електричного опору мереж і обладнання - ДК 021:2015: 71317200-5 - Послуги у сфері охорони праці та техніки безпеки</t>
  </si>
  <si>
    <t>71310000-4</t>
  </si>
  <si>
    <t>ПП Контакт "ЕЛ"</t>
  </si>
  <si>
    <t>32944239</t>
  </si>
  <si>
    <t xml:space="preserve"> UA-2021-02-10-001850-a</t>
  </si>
  <si>
    <t>Папір офісний А4 - ДК 021:2015: 30197600-2 - Оброблені папір і картон</t>
  </si>
  <si>
    <t>ТОВ АВЕРС КАНЦЕЛЯРІЯ</t>
  </si>
  <si>
    <t>39417349</t>
  </si>
  <si>
    <t xml:space="preserve">  UA-2021-03-03-001424-с</t>
  </si>
  <si>
    <t>Світильник LED-PRISMATIC-595-19-6400K-36W-220V-3000L</t>
  </si>
  <si>
    <t>ТОВ "Кабельні технології"</t>
  </si>
  <si>
    <t xml:space="preserve"> UA-2021-03-05-001233-b</t>
  </si>
  <si>
    <t>Послуга з реєстрації користувача програмного продукту "АІС "Місцеві бюджети рівня розпорядника бюджетних коштів"</t>
  </si>
  <si>
    <t>72260000-5 </t>
  </si>
  <si>
    <t>ФОП Іванов Сергій Іванович</t>
  </si>
  <si>
    <t>2197300354</t>
  </si>
  <si>
    <t>UA-2021-03-03-000672-c</t>
  </si>
  <si>
    <t>Господарчі товари для КЗ "НВК №2"</t>
  </si>
  <si>
    <t>ГУБА ОЛЬГА МИКОЛАЇВНА</t>
  </si>
  <si>
    <t>Послуги з реєстрації Замовника як користувача в системі програмного Продукту "АІС "Місцеві бюджети рівня розпорядника бюджетних коштів"</t>
  </si>
  <si>
    <t xml:space="preserve">72260000-5 </t>
  </si>
  <si>
    <t>ФОП ІВАНОВ СЕРГІЙ ІВАНОВИЧ</t>
  </si>
  <si>
    <t>UA-2021-02-18-007905-b</t>
  </si>
  <si>
    <t>Засіб для миття посуду "Ушастий нянь" (або аналог)</t>
  </si>
  <si>
    <t>39832000-3</t>
  </si>
  <si>
    <t xml:space="preserve"> UA-2021-03-05-001440-a</t>
  </si>
  <si>
    <t>Метрологічні роботи ДК 021:2015: 71631100-1 - Послуги з технічного огляду обладнання</t>
  </si>
  <si>
    <t>71630000-3</t>
  </si>
  <si>
    <t>ДП Дніпростандартметрологія</t>
  </si>
  <si>
    <t>Постери та листівки</t>
  </si>
  <si>
    <t>22460000-2</t>
  </si>
  <si>
    <t>UA-2021-03-09-000792-c</t>
  </si>
  <si>
    <t>Для проведення святкових заходів з нагоди Міжнародного жіночого дня 8 Березня у Покровській територіальній громаді придбано Подарунок"Цукерки".</t>
  </si>
  <si>
    <t>18530000-3</t>
  </si>
  <si>
    <t xml:space="preserve">  ФОП Мартиновченко Т.Б. </t>
  </si>
  <si>
    <t>2364501561</t>
  </si>
  <si>
    <t>2 650.00</t>
  </si>
  <si>
    <t xml:space="preserve">  UA-2021-03-05-009493-с</t>
  </si>
  <si>
    <t>Бланки медичної документації</t>
  </si>
  <si>
    <t>ФОП Фатєєв А.С.</t>
  </si>
  <si>
    <t>UA-2021-03-05-000198-c</t>
  </si>
  <si>
    <t>Лінолеум для КПНЗ "ДЮСШ ім. Д.Дідіка"</t>
  </si>
  <si>
    <t>UA-2021-03-05-002461-c</t>
  </si>
  <si>
    <t>Послуги по проведенню перевірки на придатність до експлуатації, діагностики параметрів технічного стану колісних транспортних засобів</t>
  </si>
  <si>
    <t xml:space="preserve">71630000-3 </t>
  </si>
  <si>
    <t>ТОВАРИСТВО З ОБМЕЖЕНОЮ ВІДПОВІДАЛЬНІСТЮ "АВАНГАРД-АВС"</t>
  </si>
  <si>
    <t>41715393</t>
  </si>
  <si>
    <t>UA-2021-03-09-007532-c</t>
  </si>
  <si>
    <t>ДК 021:2015: 85130000-9</t>
  </si>
  <si>
    <t>СИНЬОГУБ АНДРІЙ МИКОЛАЙОВИЧ</t>
  </si>
  <si>
    <t>2549100454</t>
  </si>
  <si>
    <t>UA-2021-03-09-001598-a</t>
  </si>
  <si>
    <t>Нітроамофоска NPK 16:16:16</t>
  </si>
  <si>
    <t xml:space="preserve">ТОВ "РАПІТВІНА"  </t>
  </si>
  <si>
    <t>Надання транспортних послуг з автобусного перевезення спортсменів м. Покров для участі у Чемпіонаті Дніпропетровської області з Тайкан ММА (у кількості 36 осіб) до м. Нікополь.</t>
  </si>
  <si>
    <t xml:space="preserve">60140000-1 </t>
  </si>
  <si>
    <t>ФОП ЕСАУЛОВ ОЛЕКСАНДР ЛЕОНІДОВИЧ</t>
  </si>
  <si>
    <t>2359113957</t>
  </si>
  <si>
    <t>UA-2021-03-09-002384-a</t>
  </si>
  <si>
    <t>Ручний бензоінструмент Stihl</t>
  </si>
  <si>
    <t xml:space="preserve">ТОВ "КОМПАНІЯ ЛІДЕР-ДНІПРО"  </t>
  </si>
  <si>
    <t xml:space="preserve"> UA-2021-03-10-005325-b</t>
  </si>
  <si>
    <t>Гумові вироби ДК 021:2015: 19510000-4 - Гумові вироби</t>
  </si>
  <si>
    <t>ТОВ "Резинопласт"</t>
  </si>
  <si>
    <t>UA-2021-03-10-000121-a</t>
  </si>
  <si>
    <t>Шиноремонтні послуги, у тому числі шиномонтажні послуги та послуги з балансування коліс автомобільної та спеціальної техніки</t>
  </si>
  <si>
    <t xml:space="preserve">50110000-9 </t>
  </si>
  <si>
    <t>ПП "Велес-М"</t>
  </si>
  <si>
    <t>37214080</t>
  </si>
  <si>
    <t xml:space="preserve"> UA-2021-03-11-006594-b</t>
  </si>
  <si>
    <t>Лікарські засоби та вироби медичного призначення ДК 021:2015: 33690000-3 - Лікарські засоби різні</t>
  </si>
  <si>
    <t>ОКП Фармація</t>
  </si>
  <si>
    <t>01976358</t>
  </si>
  <si>
    <t>UA-2021-03-12-001707-b</t>
  </si>
  <si>
    <t>Для реалізації «Міської програми з організації дозвілля громади міста «Покров вечірній на 2019 – 2021 р.р.» в м. Покров придбано Таріль хрестоподібна 50см,Кухоль 12см х12см ,Булава 50 см,Сова-скарбничка 240мм х80мм ,Ваза чорна 39см х 20см.</t>
  </si>
  <si>
    <t xml:space="preserve"> 39290000-1,18530000-3, 39220000-0</t>
  </si>
  <si>
    <t>ТОВ"ЦНМ"Петриківка"</t>
  </si>
  <si>
    <t>37320342</t>
  </si>
  <si>
    <t>6 950.00</t>
  </si>
  <si>
    <t>UA-2021-03-11-000656-b</t>
  </si>
  <si>
    <t>Для проведення заходів з відзначення 207-ї річниці з дня народження , 160 – річчя від дня смерті та перепоховання Тараса Григоровича Шевченка в Покровській міській ТГ придбано букет з хризантем з жовто-блакитною символікою</t>
  </si>
  <si>
    <t xml:space="preserve">ФОП  Жебракова Л.Є. </t>
  </si>
  <si>
    <t>500.00</t>
  </si>
  <si>
    <t>UA-2021-03-10-011760-b</t>
  </si>
  <si>
    <t xml:space="preserve"> UA-2021-02-15-000098-a</t>
  </si>
  <si>
    <t>Послуга з заправки картриджів до принтерів та копіювальних апаратів</t>
  </si>
  <si>
    <t>МАТКОВСЬКА ГАЛИНА АНАТОЛІЇВНА</t>
  </si>
  <si>
    <t>2283203183</t>
  </si>
  <si>
    <t>UA-2021-03-10-000780-b</t>
  </si>
  <si>
    <t>Господарчі товари для КЗДО №13</t>
  </si>
  <si>
    <t>UA-2021-03-10-000779-a</t>
  </si>
  <si>
    <t>Прожектора</t>
  </si>
  <si>
    <t xml:space="preserve">ТОВ "НВО "Індустрія Інвест"  </t>
  </si>
  <si>
    <t>UA-2021-03-10-004760-b</t>
  </si>
  <si>
    <t>Послуги зі стерилізації безпритульних тварин</t>
  </si>
  <si>
    <t>85200000-1</t>
  </si>
  <si>
    <t xml:space="preserve">Громадська організація "ЗООКОНТРОЛЬ"  </t>
  </si>
  <si>
    <t xml:space="preserve"> UA-2021-03-11-000134-a</t>
  </si>
  <si>
    <t>Консультаційні послуги (бухгалтерського обліку) - ДК 021:2015: 79210000-9 - Бухгалтерські та аудиторські послуги</t>
  </si>
  <si>
    <t>ФОП Іващенко В.В.</t>
  </si>
  <si>
    <t>2509105278</t>
  </si>
  <si>
    <t xml:space="preserve"> UA-2021-03-11-000145-a</t>
  </si>
  <si>
    <t>Консультаційні послуги (податкового обліку) - ДК 021:2015: 79221000-9 - Консультаційні послуги з питань оподаткування</t>
  </si>
  <si>
    <t>79220000-2</t>
  </si>
  <si>
    <t xml:space="preserve"> UA-2021-03-11-001467-a</t>
  </si>
  <si>
    <t>Перетворювачі частоти -  ДК 021:2015: 31730000-2 - Електротехнічне обладнання</t>
  </si>
  <si>
    <t>31730000-2</t>
  </si>
  <si>
    <t>ТОВ Профдрайф Україна</t>
  </si>
  <si>
    <t>40739832</t>
  </si>
  <si>
    <t xml:space="preserve">  UA-2021-03-11-004532-с</t>
  </si>
  <si>
    <t>Послуги з перевірки параметрів роботи пристроїі STAG, заміни фільтрів</t>
  </si>
  <si>
    <t>50110000-9</t>
  </si>
  <si>
    <t>ФОП Садова Я.С.</t>
  </si>
  <si>
    <t>UA-2021-03-11-001515-c</t>
  </si>
  <si>
    <t>Послуги з поточного ремонту Світильників-дюралайт на металевому каркасі</t>
  </si>
  <si>
    <t>50800000-3</t>
  </si>
  <si>
    <t>UA-2021-03-11-004066-b</t>
  </si>
  <si>
    <t>Ізолююча стрічка</t>
  </si>
  <si>
    <t>31600000-2</t>
  </si>
  <si>
    <t>UA-2021-03-11-002473-c</t>
  </si>
  <si>
    <t xml:space="preserve">ФОП Варійчук Олена Володимирівна  </t>
  </si>
  <si>
    <t>3087,02 </t>
  </si>
  <si>
    <t>Виконання послуги з планово технічного обслуговування  (далі - ПТО) або технічного обслуговування за заявкою Замовника (далі - ТОЗ) газовикористовувального обладнання (опалювального котла; проточного водонагрівача) встановленого за адресою: Нікопольський р-н, с.Шолохове, вул.Центральна, б14 (адмінбудівля).</t>
  </si>
  <si>
    <t>50531100-7</t>
  </si>
  <si>
    <t>ФОП ЯКИМЕЦЬ ВІРА ПЕТРІВНА</t>
  </si>
  <si>
    <t>2784904424</t>
  </si>
  <si>
    <t xml:space="preserve">Поточний ремонт котла газового "ПРОСКУРІВ" в будівлі сільської ради за адресою: Дніпропетровська область, Нікопольський р-н, с Шолохове, вул. Центральна, 14 </t>
  </si>
  <si>
    <t xml:space="preserve">50531100-7 </t>
  </si>
  <si>
    <t>UA-2021-03-12-004593-b</t>
  </si>
  <si>
    <t>Для проведення заходів до Дня українського добровольця у Покровській міській територіальній громаді придбано подарунки.</t>
  </si>
  <si>
    <t xml:space="preserve"> 18530000-3</t>
  </si>
  <si>
    <t xml:space="preserve"> ФОП  Мартиновченко Т.Б.</t>
  </si>
  <si>
    <t>5200.00</t>
  </si>
  <si>
    <t>UA-2021-03-12-004878-b</t>
  </si>
  <si>
    <t>Для проведення заходів до Дня українського добровольця у Покровській міській територіальній громаді придбано букети квітів.</t>
  </si>
  <si>
    <t>2880.00</t>
  </si>
  <si>
    <t xml:space="preserve">  UA-2021-03-12-001668-а</t>
  </si>
  <si>
    <t>Засіб дезінфікуючий "АХД 2000 експрес" 1л</t>
  </si>
  <si>
    <t>24450000-3</t>
  </si>
  <si>
    <t>МПП "ФАРММАРКЕТ"</t>
  </si>
  <si>
    <t xml:space="preserve"> UA-2021-03-17-001177-c</t>
  </si>
  <si>
    <t>UA-2021-03-12-005967-b</t>
  </si>
  <si>
    <t>ДК 021:2015: 33140000-3</t>
  </si>
  <si>
    <t>БІЛОУСОВА ІРИНА ВІКТОРІВНА</t>
  </si>
  <si>
    <t>2326502584</t>
  </si>
  <si>
    <t>UA-2021-03-12-000365-b</t>
  </si>
  <si>
    <t>Поточний ремонт системи опалення КЗ "НВК №2" за адресою вул.Чайціної Лізи, 15 м.Покров Дніпропетровської області (підвальне приміщення)</t>
  </si>
  <si>
    <t xml:space="preserve">50720000-8 </t>
  </si>
  <si>
    <t>ФОП Ковтун Денис Васильоич</t>
  </si>
  <si>
    <t>2905607257</t>
  </si>
  <si>
    <t>UA-2021-03-15-002673-c</t>
  </si>
  <si>
    <t>Обстеження споруд та погодження з Держпродспоживслужбою в Дніпропетровській області проекту зон санітарної охорони водопровідних споруд МКП "Покровводоканал" ДК 021:2015: 71310000-4 - Консультаційні послуги у галузях інженерії та будівництва</t>
  </si>
  <si>
    <t>ФОП Лоба С.Г.</t>
  </si>
  <si>
    <t xml:space="preserve"> 2324200315</t>
  </si>
  <si>
    <t>UA-2021-03-15-002671-c</t>
  </si>
  <si>
    <t>Розробка проекту зон санітарної охорони водопровідних споруд МКП "Покровводоканал" ДК 021:2015: 71320000-7 - Послуги з інженерного проектування</t>
  </si>
  <si>
    <t>71320000-7</t>
  </si>
  <si>
    <t>UA-2021-03-18-001568-c</t>
  </si>
  <si>
    <t>Послуги з проведення теплових іспитів системи опалення на рівномірність прогріву у будівлі за адресою: м.Покров, вул.Горького,5</t>
  </si>
  <si>
    <t>ФОП Володін Андрій Сергійович</t>
  </si>
  <si>
    <t>3074106617</t>
  </si>
  <si>
    <t>UA-2021-03-17-008117-c</t>
  </si>
  <si>
    <t>АКЦІОНЕРНЕ ТОВАРИСТВО "СГ "ТАС"</t>
  </si>
  <si>
    <t>UA-2021-03-15-004043-b</t>
  </si>
  <si>
    <t>ДК 021:2015: 30190000-7</t>
  </si>
  <si>
    <t>UA-2021-03-15-009631-b</t>
  </si>
  <si>
    <t>ДК 021:2015: 66510000-8</t>
  </si>
  <si>
    <t>ТОВАРИСТВО З ДОДАТКОВОЮ ВІДПОВІДАЛЬНІСТЮ СТРАХОВА КОМПАНІЯ "АЛЬФА-ГАРАНТ"</t>
  </si>
  <si>
    <t>32382598</t>
  </si>
  <si>
    <t>Рамки 21*30</t>
  </si>
  <si>
    <t xml:space="preserve">39298100-8 </t>
  </si>
  <si>
    <t>ФОП СМОЛЯНЕЦЬ ОЛЕНА ОЛЕКСІЇВНА</t>
  </si>
  <si>
    <t>2628414924</t>
  </si>
  <si>
    <t>UA-2021-03-15-006449-b</t>
  </si>
  <si>
    <t>Поточний ремонт системи каналізації КЗДО №16 за адресою вул.Шатохіна,3 м.Покров Дніпропетровської області</t>
  </si>
  <si>
    <t xml:space="preserve">45330000-9 </t>
  </si>
  <si>
    <t>ФОП Ковтун Денис Васильович</t>
  </si>
  <si>
    <t>UA-2021-03-15-006818-b</t>
  </si>
  <si>
    <t>Котел харчоварильний електричний з переворотом для садка на 115 місць</t>
  </si>
  <si>
    <t xml:space="preserve">39310000-8 </t>
  </si>
  <si>
    <t>ПІВЕНЬ СЕРГІЙ МИХАЙЛОВИЧ</t>
  </si>
  <si>
    <t>2924805724</t>
  </si>
  <si>
    <t>UA-2021-03-15-008484-b</t>
  </si>
  <si>
    <t>Приладдя для образатворчого мистецтва для БТДЮ</t>
  </si>
  <si>
    <t xml:space="preserve">37820000-2 </t>
  </si>
  <si>
    <t>СМОЛЯНЕЦЬ ОЛЕНА ОЛЕКСІЇВНА</t>
  </si>
  <si>
    <t>UA-2021-03-16-003231-b</t>
  </si>
  <si>
    <t>Магістралі, трубопроводи, труби, обсадні труби, тюбінги та супутні вироби - ДК 021:2015: 44160000-9 - Магістралі, трубопроводи, труби, обсадні труби, тюбінги та супутні вироби</t>
  </si>
  <si>
    <t>ТОВ Інтер-Ресурс Дніпро</t>
  </si>
  <si>
    <t>42519552</t>
  </si>
  <si>
    <t xml:space="preserve"> UA-2021-03-17-000274-b</t>
  </si>
  <si>
    <t>Послуги порізки металу ДК 021:2015: 45262670-8 - Робота з металом</t>
  </si>
  <si>
    <t xml:space="preserve">45260000-7 </t>
  </si>
  <si>
    <t>ТОВ АВ метал групп</t>
  </si>
  <si>
    <t>36441934</t>
  </si>
  <si>
    <t xml:space="preserve"> UA-2021-03-17-000344-a</t>
  </si>
  <si>
    <t>Круг 40 мм ст. 45, 6 м + ндл ДК 021:2015: 44112120-5 - Профільний прокат</t>
  </si>
  <si>
    <t>44110000-4 - Конструкційні матеріали</t>
  </si>
  <si>
    <t>UA-2021-03-18-003493-c</t>
  </si>
  <si>
    <t>ФОП Петров В.В.</t>
  </si>
  <si>
    <t>UA-2021-03-16-000817-c</t>
  </si>
  <si>
    <t>«Послуги з питань автоматизованого визначення вартості будівельних робіт при застосуванні ПК АВК-5 «Автоматизований випуск на ПЕОМ кошторисно-ресурсної документації» на основних та додаткових робочих місцях (для 2 робочих місць (2 з підсистемою «Підрядник»))»</t>
  </si>
  <si>
    <t xml:space="preserve"> ТОВ "ІТ-СЕРВІС"</t>
  </si>
  <si>
    <t>Постери</t>
  </si>
  <si>
    <t>Джерело безперебійного живлення</t>
  </si>
  <si>
    <t>31154000-0</t>
  </si>
  <si>
    <t>ТОВ "Мікротрон"</t>
  </si>
  <si>
    <t>UA-2021-03-16-007379-c</t>
  </si>
  <si>
    <t>Поточний ремонт внутрішніх мереж водопостачання КЗ "НВК №2" за адресою вул.Чайкіної Лізи,15 м.Покров Дніпропетровської області</t>
  </si>
  <si>
    <t>Медалі</t>
  </si>
  <si>
    <t xml:space="preserve">18530000-3 </t>
  </si>
  <si>
    <t>ФОП СОПОВА ГАЛИНА ПЕТРІВНА</t>
  </si>
  <si>
    <t>1934305488</t>
  </si>
  <si>
    <t xml:space="preserve"> UA-2021-03-17-000689-b</t>
  </si>
  <si>
    <r>
      <rPr>
        <sz val="10"/>
        <color indexed="8"/>
        <rFont val="Times New Roman"/>
        <family val="1"/>
      </rPr>
      <t>Послуги з розробки проектно-кошторисної документації та отримання позитивного висновку експертизи кошторисної частини робочого проекту по об’єкту «Капітальний ремонт водопроводу Ø 600 на території МКП «Покровводоканал» по вул. Заводська, 2 в м.Покров Дніпропетровської області»</t>
    </r>
    <r>
      <rPr>
        <sz val="10"/>
        <color indexed="63"/>
        <rFont val="Times New Roman"/>
        <family val="1"/>
      </rPr>
      <t>- ДК 021:2015-71330000-0 - інженерні послуги</t>
    </r>
  </si>
  <si>
    <t>71330000-0</t>
  </si>
  <si>
    <t>ФОП Сидоренко І.Ю.</t>
  </si>
  <si>
    <t>UA-2021-03-18-006520-a</t>
  </si>
  <si>
    <t>Труба профільна - ДК 021:2015: 44112120-5 - Профільний прокат</t>
  </si>
  <si>
    <t>44110000-4</t>
  </si>
  <si>
    <t xml:space="preserve"> UA-2021-03-18-006954-c</t>
  </si>
  <si>
    <t>Лист г/к 2,0 мм - ДК 021:2015: 14620000-3 - Сплави</t>
  </si>
  <si>
    <t>14620000-3</t>
  </si>
  <si>
    <t xml:space="preserve">  UA-2021-03-17-000108-а</t>
  </si>
  <si>
    <t>Матеріал контролю гематологічний атестований багатопараметричний</t>
  </si>
  <si>
    <t>33120000-7</t>
  </si>
  <si>
    <t>ТОВ "Рад Фарм"</t>
  </si>
  <si>
    <t xml:space="preserve">  UA-2021-03-17-000208-b</t>
  </si>
  <si>
    <t>Послуги з навчання спеціалістів у сфері публічних закупівель</t>
  </si>
  <si>
    <t>80510000-2</t>
  </si>
  <si>
    <t>ТОВ "Інститут електронних закупівель"</t>
  </si>
  <si>
    <t>UA-2021-03-17-013379-c</t>
  </si>
  <si>
    <t>ДК 021:2015: 71630000-3</t>
  </si>
  <si>
    <t>ФОП ТРУФАНОВ ВЯЧЕСЛАВ МИКОЛАЙОВИЧ</t>
  </si>
  <si>
    <t>2209600675</t>
  </si>
  <si>
    <t>UA-2021-03-17-005463-c</t>
  </si>
  <si>
    <t>Сковорода перекидна електрична для садка на 115 місць</t>
  </si>
  <si>
    <t>Букет збірний</t>
  </si>
  <si>
    <t xml:space="preserve">03120000-8 </t>
  </si>
  <si>
    <t>ПП ЖЕБРАКОВА ЛІЛІЯ ЄВГЕНІВНА</t>
  </si>
  <si>
    <t>UA-2021-03-17-011277-c</t>
  </si>
  <si>
    <t>Послуги з утримання будинків та технічне обслуговування зовнішніх та внутрішніх мереж водопостачання та водовідведення в закладах освіти (згідно дислокації Додаток №1) м. Покров Дніпропетровської області</t>
  </si>
  <si>
    <t>UA-2021-03-19-002428-a</t>
  </si>
  <si>
    <t>Для потреб бібліотеки придбано канцелярське приладдя.</t>
  </si>
  <si>
    <t xml:space="preserve"> ФОП Ревука Н.М. </t>
  </si>
  <si>
    <t>1 599.60</t>
  </si>
  <si>
    <t>UA-2021-03-19-002859-a</t>
  </si>
  <si>
    <t>Для господарських потреб музичної школи придбано Світильник Леброн 40W 6200К 16-50-46 16-50-43 .</t>
  </si>
  <si>
    <t xml:space="preserve"> 31520000-7</t>
  </si>
  <si>
    <t xml:space="preserve"> ФОП Олькін Дмитро Вячеславович</t>
  </si>
  <si>
    <t>2 920.00</t>
  </si>
  <si>
    <t>UA-2021-03-18-005101-c</t>
  </si>
  <si>
    <t xml:space="preserve">50320000-4  </t>
  </si>
  <si>
    <t>ФОП Довган О.Ю.</t>
  </si>
  <si>
    <t>UA-2021-03-18-002773-b</t>
  </si>
  <si>
    <t xml:space="preserve">72260000-5  </t>
  </si>
  <si>
    <t>Неоком ХХІ</t>
  </si>
  <si>
    <t>35082658</t>
  </si>
  <si>
    <t>UA-2021-03-18-001058-c</t>
  </si>
  <si>
    <t>Агрохімічна продукція</t>
  </si>
  <si>
    <t xml:space="preserve">ФОП Кобицька Наталія Леонідівна  </t>
  </si>
  <si>
    <t>Послуги з розробки проекту землеустрою щодо відведення земельної ділянки для передачі в оренду орієнтовною площею 0,7000 га, яка розташована по вул. Заводська, 4, м. Покров Дніпропетровської області</t>
  </si>
  <si>
    <t xml:space="preserve">71250000-5 </t>
  </si>
  <si>
    <t>ФОП ШЕВЧЕНКО АННА ЮРІЇВНА</t>
  </si>
  <si>
    <t>3296617787</t>
  </si>
  <si>
    <t>UA-2021-03-18-001263-a</t>
  </si>
  <si>
    <t>Функціональне навчання у сфері цивільного захисту</t>
  </si>
  <si>
    <t xml:space="preserve">80510000-2 </t>
  </si>
  <si>
    <t>НАВЧАЛЬНО-МЕТОДИЧНИЙ ЦЕНТР ЦИВІЛЬНОГО ЗАХИСТУ ТА БЕЗПЕКИ ЖИТТЄДІЯЛЬНОСТІ ДНІПРОПЕТРОВСЬКОЇ ОБЛАСТІ</t>
  </si>
  <si>
    <t>09822784</t>
  </si>
  <si>
    <t>UA-2021-03-18-001652-a</t>
  </si>
  <si>
    <t>Послуги з проведення лабораторних досліджень продуктів харчування в дошкільних закладах та загальнооствітніх закладах середньої освіти</t>
  </si>
  <si>
    <t xml:space="preserve">85140000-2 </t>
  </si>
  <si>
    <t>ДЕРЖАВНА УСТАНОВА "ДНІПРОПЕТРОВСЬКИЙ ОБЛАСНИЙ ЛАБОРАТОРНИЙ ЦЕНТР МІНІСТЕРСТВА ОХОРОНИ ЗДОРОВ'Я УКРАЇНИ"</t>
  </si>
  <si>
    <t>UA-2021-03-18-002223-a</t>
  </si>
  <si>
    <t>Господарчі товари для КЗДО №11</t>
  </si>
  <si>
    <t>Послуги з розробки проекту землеустрою  щодо відведення земельної ділянки  для передачі в оренду орієнтовною площею 0,0307 га, яка розташована по вул. Героїв України, 2б, м. Покров Дніпропетровської області</t>
  </si>
  <si>
    <t>71250000-5</t>
  </si>
  <si>
    <t>Послуги з розробки проекту землеустрою  щодо відведення земельної ділянки  для передачі в оренду орієнтовною площею 0,9200 га, яка розташована по вул. Тикви Григорія, 3-а, м. Покров Дніпропетровської області</t>
  </si>
  <si>
    <t>UA-2021-03-18-001147-b</t>
  </si>
  <si>
    <t>Поточний ремонт внутрішніх електромереж в КЗДО №21 за адресою вул.Чайкіної Лізи, 10 м.Покров Дніпропетровської області</t>
  </si>
  <si>
    <t xml:space="preserve">50710000-5 </t>
  </si>
  <si>
    <t>UA-2021-03-18-003214-a</t>
  </si>
  <si>
    <t>Поточний ремонт внутрішніх мереж теплопостачання КЗДО №21 за адресою вул.Чайкіної Лізи, 10 м.Покров Дніпропетровської області</t>
  </si>
  <si>
    <t xml:space="preserve"> UA-2021-03-19-005034-c</t>
  </si>
  <si>
    <t>Послуги з ремонту і технічного обслуговування мототранспортних засобів і супутнього обладнання - ДК 021:2015 - 50110000-9 - Послуги з ремонту і технічного обслуговування мототранспортних засобів і супутнього обладнання</t>
  </si>
  <si>
    <t xml:space="preserve"> UA-2021-03-19-006724-c</t>
  </si>
  <si>
    <t>Запасні частини до вантажних транспортних засобів, фургонів та легкових автомобілів ДК 021:2015: 34330000-9 - Запасні частини до вантажних транспортних засобів, фургонів та легкових автомобілів</t>
  </si>
  <si>
    <t xml:space="preserve">  UA-2021-03-19-001640-а</t>
  </si>
  <si>
    <t>UA-2021-03-19-002670-c</t>
  </si>
  <si>
    <t>ФОП Кузнецова Аліна Василівна</t>
  </si>
  <si>
    <t>2514018805</t>
  </si>
  <si>
    <t>UA-2021-03-19-002863-c</t>
  </si>
  <si>
    <t>UA-2021-03-19-000638-b</t>
  </si>
  <si>
    <t>Поточний ремонт внутрішніх мереж водопостачання КЗ "НВО" за адресою вул.Фабрична,1 м.Покров Дніпропетровської області</t>
  </si>
  <si>
    <t>UA-2021-03-19-000750-b</t>
  </si>
  <si>
    <t>Поточний ремонт електрообладнання в КЗДО №16 за адресою вул.Шатохіна, 3 м.Покров Дніпропетровської області</t>
  </si>
  <si>
    <t>Улаштування трифазного вузла обліку електроенергії електроустановок</t>
  </si>
  <si>
    <t xml:space="preserve">65320000-2 </t>
  </si>
  <si>
    <t xml:space="preserve"> UA-2021-03-22-000440-a</t>
  </si>
  <si>
    <t>Для реалізації «Міської програми з організації дозвілля громади міста «Покров вечірній на 2019 – 2021 р.р.» в м. Покров придбано канцелярське приладдя.</t>
  </si>
  <si>
    <t>2 900.00</t>
  </si>
  <si>
    <t xml:space="preserve">  UA-2021-03-22-005013-а</t>
  </si>
  <si>
    <t>Мішок дихальний ручний "Біомед" типу АМБУ багаторазовий</t>
  </si>
  <si>
    <t>33170000-2</t>
  </si>
  <si>
    <t>ФОП Сорокіна О.Ю.</t>
  </si>
  <si>
    <t xml:space="preserve">  UA-2021-03-22-005283-а</t>
  </si>
  <si>
    <t>Інвалідна коляска, пахові милиці, універсальні ходунки</t>
  </si>
  <si>
    <t>33180000-5</t>
  </si>
  <si>
    <t xml:space="preserve">  UA-2021-03-22-003294-b</t>
  </si>
  <si>
    <t>Кисневий концентратор медичний KS-10 E</t>
  </si>
  <si>
    <t xml:space="preserve"> UA-2021-03-23-003702-c</t>
  </si>
  <si>
    <t>Придбання драбини розкладної (6 сходинок)</t>
  </si>
  <si>
    <t>ФОП Забутна Світлана Петрівна</t>
  </si>
  <si>
    <t>UA-2021-03-22-000055-a</t>
  </si>
  <si>
    <t>Поточний ремонт системи водопостачання та водовідведення КЗДО №16 (підвальне приміщення) за адресою вул.Шатохіна, 3 м.Покров Дніпропетровської області</t>
  </si>
  <si>
    <t>UA-2021-03-16-001198-a</t>
  </si>
  <si>
    <t>Послуги з компенсації перетікань реактивної електричної енергії</t>
  </si>
  <si>
    <t xml:space="preserve">65310000-9 </t>
  </si>
  <si>
    <t xml:space="preserve"> UA-2021-03-23-004075-b</t>
  </si>
  <si>
    <t>Аксесуари для одягу (рукавички та рукавиці)ДК 021:2015: 18424000-7 - Рукавички; ДК 021:2015: 18424400-1 - Рукавиці</t>
  </si>
  <si>
    <t>18420000-9</t>
  </si>
  <si>
    <t xml:space="preserve"> ТОВ "ДЕЗЦЕНТР ПЛЮС"</t>
  </si>
  <si>
    <t>UA-2021-03-23-005912-c</t>
  </si>
  <si>
    <t>Ваучер Vodafone 100 - ДК 021:2015: 64210000-1 - Послуги телефонного зв’язку та передачі даних</t>
  </si>
  <si>
    <t xml:space="preserve"> UA-2021-03-23-005735-c</t>
  </si>
  <si>
    <t>Скретч карти поповнення мобільного зв'язку - ДК 021:2015: 64210000-1 - Послуги телефонного зв’язку та передачі даних</t>
  </si>
  <si>
    <t>UA-2021-03-23-008252-c</t>
  </si>
  <si>
    <t xml:space="preserve">ДК 021:2015: 42130000-9 </t>
  </si>
  <si>
    <t>UA-2021-03-23-004127-c</t>
  </si>
  <si>
    <t>Запчастини до верстатів</t>
  </si>
  <si>
    <t>UA-2021-03-03-009829-c</t>
  </si>
  <si>
    <t>Засіб для миття посуду «Ушастий нянь» (або аналог),500 мл</t>
  </si>
  <si>
    <t xml:space="preserve">39832000-3 </t>
  </si>
  <si>
    <t>ТОВ ЕКОВІН ТМ</t>
  </si>
  <si>
    <t>41426106</t>
  </si>
  <si>
    <t xml:space="preserve"> UA-2021-03-24-007190-c</t>
  </si>
  <si>
    <t>Лічильник електроенергії НІК 2102-02 М1 220В 5(60)А, 1ф однотарифний - ДК 021:2015: 38554000-3 - Лічильники електроенергії</t>
  </si>
  <si>
    <t xml:space="preserve"> 38550000-5</t>
  </si>
  <si>
    <t xml:space="preserve"> ТОВ "КАБЕЛЬСНАБ"</t>
  </si>
  <si>
    <t xml:space="preserve">  UA-2021-03-24-000188-a</t>
  </si>
  <si>
    <t>Надання освітніх послуг (навчання лікаря)</t>
  </si>
  <si>
    <t>80320000-3</t>
  </si>
  <si>
    <t>ДЗ "ЗМАПО МОЗ України"</t>
  </si>
  <si>
    <t>UA-2021-03-24-000512-a</t>
  </si>
  <si>
    <t>Поточний ремонт дренажної системи біля житлового будинку по вул. Робітнича, №2а в м. Покров Дніпропетровської області</t>
  </si>
  <si>
    <t>ДК 021:2015: 45110000-1 </t>
  </si>
  <si>
    <t>ФОП Ковальов Сергій Юрійович</t>
  </si>
  <si>
    <t>UA-2021-03-24-000606-a</t>
  </si>
  <si>
    <t>Поточний ремонт господарчо-побутової каналізації житлового будинку по вул. Робітнича, №2а в м. Покров Дніпропетровської області</t>
  </si>
  <si>
    <t>ДК 021:2015: 45330000-9</t>
  </si>
  <si>
    <t>ФОП Ковтун Василь Якович</t>
  </si>
  <si>
    <t>UA-2021-03-31-003764-c</t>
  </si>
  <si>
    <t>Для потреб клубу придбано БФП лазерне НР Laser 135a 4ZB82A .</t>
  </si>
  <si>
    <t xml:space="preserve"> ФОП Петров Володимир Володимирович</t>
  </si>
  <si>
    <t>5 095.00</t>
  </si>
  <si>
    <t xml:space="preserve">  UA-2021-03-25-008373-a</t>
  </si>
  <si>
    <t>Послуги з навчання з законодавства і нормативно-правовим актам з питань охорони праці</t>
  </si>
  <si>
    <t>КП "Навчально-курсовий комбінат" ДОР"</t>
  </si>
  <si>
    <t xml:space="preserve">  UA-2021-03-25-006825-b</t>
  </si>
  <si>
    <t>Послуги з навчання з безпечної експлуатації електроустановок</t>
  </si>
  <si>
    <t>UA-2021-03-25-003188-c</t>
  </si>
  <si>
    <t>ДК 021:2015: 44130000-0</t>
  </si>
  <si>
    <t>UA-2021-03-25-007966-a</t>
  </si>
  <si>
    <t xml:space="preserve"> UA-2021-03-26-005231-c</t>
  </si>
  <si>
    <t>Вальниці - ДК 021:2015-44440000-6 - Вальниці</t>
  </si>
  <si>
    <t>ТОВ "Арті"</t>
  </si>
  <si>
    <t xml:space="preserve"> UA-2021-03-26-000339-a</t>
  </si>
  <si>
    <t>Текстильні вироби - ДК 021:2015-39560000-5 - Текстильні вироби різні</t>
  </si>
  <si>
    <t>39560000-5</t>
  </si>
  <si>
    <t xml:space="preserve"> UA-2021-03-26-000336-a</t>
  </si>
  <si>
    <t>Гумові вироби - ДК 021:2021 - 19510000-4 - Гумові вироби</t>
  </si>
  <si>
    <t xml:space="preserve"> UA-2021-03-29-000487-b</t>
  </si>
  <si>
    <t>Мобільний телефон Nokia 150 Dual SIM (чорний)Т-ДК 021:2015: 32250000-0 - Мобільні телефони</t>
  </si>
  <si>
    <t>32250000-0</t>
  </si>
  <si>
    <t xml:space="preserve">  UA-2021-03-26-004994-а</t>
  </si>
  <si>
    <t>Електрокардіограф "Біомед"</t>
  </si>
  <si>
    <t>UA-2021-03-26-007049-c</t>
  </si>
  <si>
    <t>ДК 021:2015: 71330000-0</t>
  </si>
  <si>
    <t>СИДОРЕНКО ІГОР ЮРІЙОВИЧ</t>
  </si>
  <si>
    <t>2189806230</t>
  </si>
  <si>
    <t>UA-2021-03-26-009442-c</t>
  </si>
  <si>
    <t>ФІЛІЯ ДЕРЖАВНОГО ПІДПРИЄМСТВА "СПЕЦІАЛІЗОВАНА ДЕРЖАВНА ЕКСПЕРТНА ОРГАНІЗАЦІЯ-ЦЕНТРАЛЬНА СЛУЖБА УКРАЇНСЬКОЇ ДЕРЖАВНОЇ БУДІВЕЛЬНОЇ ЕКСПЕРТИЗИ" У  ДНІПРОПЕТРОВСЬКІЙ ОБЛАСТІ</t>
  </si>
  <si>
    <t>35919121</t>
  </si>
  <si>
    <t>UA-2021-03-26-003184-c</t>
  </si>
  <si>
    <t>UA-2021-03-26-002260-b</t>
  </si>
  <si>
    <t>Коригування проектно-кошторисної документації: «Капітальний ремонт системи протипожежного захисту, а саме: системи пожежної сигналізації та системи оповіщення про пожежу та управлінням евакуюванням людей, приміщення КЗ «Середня загальноосвітня школа №4», по вул.Уральська, 2 в м.Покров Дніпропетровської області»Коригування</t>
  </si>
  <si>
    <t xml:space="preserve">71320000-7 </t>
  </si>
  <si>
    <t>БРОВКІНА НАТАЛІЯ ОЛЕКСАНДРІВНА</t>
  </si>
  <si>
    <t>2819708985</t>
  </si>
  <si>
    <t>Витратні матеріали для принтерів</t>
  </si>
  <si>
    <t xml:space="preserve">30125100-2 30125000-1 </t>
  </si>
  <si>
    <t xml:space="preserve">30230000-0 30237400-3 30233100-2 </t>
  </si>
  <si>
    <t xml:space="preserve">32421000-0 32422000-7 </t>
  </si>
  <si>
    <t>Господарські  товари та миючі засоби</t>
  </si>
  <si>
    <t xml:space="preserve">19640000-4 </t>
  </si>
  <si>
    <t>ФОП АЛЕКСАНДРОВА АЛІСА ОЛЕГІВНА</t>
  </si>
  <si>
    <t>3335907148</t>
  </si>
  <si>
    <t xml:space="preserve">39831600-2 39831200-8 </t>
  </si>
  <si>
    <t>33711900-6</t>
  </si>
  <si>
    <t>39811100-1</t>
  </si>
  <si>
    <t>Господарські товари та миючі засоби</t>
  </si>
  <si>
    <t xml:space="preserve">39224300-1 </t>
  </si>
  <si>
    <t>UA-2021-02-22-003961-b</t>
  </si>
  <si>
    <t xml:space="preserve"> UA-2021-03-31-000485-b</t>
  </si>
  <si>
    <t>UA-2021-03-29-003831-b</t>
  </si>
  <si>
    <t>«Вогнегасник порошковий ВП-5»</t>
  </si>
  <si>
    <t>35110000-8</t>
  </si>
  <si>
    <t>ФОП Бурцев О.В.</t>
  </si>
  <si>
    <t>UA-2021-03-29-002298-a</t>
  </si>
  <si>
    <t>«Послуги з технічного обслуговування вогнегасників»</t>
  </si>
  <si>
    <t>50410000-2</t>
  </si>
  <si>
    <t>ТОВ «Пожтехніка»</t>
  </si>
  <si>
    <t>UA-2021-03-29-004482-b</t>
  </si>
  <si>
    <t>КОМУНАЛЬНЕ ПІДПРИЄМСТВО  "НІКОПОЛЬСЬКА МІСЬКА ЛІКАРНЯ № 4" НІКОПОЛЬСЬКОЇ МІСЬКОЇ РАДИ"</t>
  </si>
  <si>
    <t>25539007</t>
  </si>
  <si>
    <t>Запасні частини для сантехніки та освітлювальних приладів</t>
  </si>
  <si>
    <t>ФОП ГОЛЯДИНЕЦЬ ОЛЕКСАНДР ВАСИЛЬОВИЧ</t>
  </si>
  <si>
    <t xml:space="preserve">31524100-6 </t>
  </si>
  <si>
    <t>UA-2021-03-29-001890-c</t>
  </si>
  <si>
    <t>Господарчі товари для КЗДО №21</t>
  </si>
  <si>
    <t xml:space="preserve">31680000-6 </t>
  </si>
  <si>
    <t>UA-2021-03-29-002239-c</t>
  </si>
  <si>
    <t>Тканини Софт-блекаут для КЗДО №11</t>
  </si>
  <si>
    <t xml:space="preserve">19240000-0 </t>
  </si>
  <si>
    <t>НІКІФОРОВА ЛАРИСА СЕРГІЇВНА</t>
  </si>
  <si>
    <t>2295311667</t>
  </si>
  <si>
    <t>UA-2021-03-29-003410-c</t>
  </si>
  <si>
    <t>Послуги з надання пакетів оновлень програмного комплексу "КУРС"</t>
  </si>
  <si>
    <t>ТОВАРИСТВО З ОБМЕЖЕНОЮ ВІДПОВІДАЛЬНІСТЮ "НОВІ ЗНАННЯ"</t>
  </si>
  <si>
    <t>35856569</t>
  </si>
  <si>
    <t xml:space="preserve"> UA-2021-03-31-002252-a</t>
  </si>
  <si>
    <t>Бюретки - ДК 021:2015 - 33793000-5 - Скляний посуд лабораторного призначення</t>
  </si>
  <si>
    <t xml:space="preserve"> UA-2021-03-31-002258-a</t>
  </si>
  <si>
    <t>Навчання з правил охорони праці під час експлуатації обладнання, що працює під тиском - ДК 021:2015: 80570000-0 - Послуги з професійної підготовки у сфері підвищення кваліфікації</t>
  </si>
  <si>
    <t>80570000-0</t>
  </si>
  <si>
    <t>КП НКК ДОР</t>
  </si>
  <si>
    <t>03363192</t>
  </si>
  <si>
    <t xml:space="preserve"> UA-2021-03-31-002264-a</t>
  </si>
  <si>
    <t>Навчання з законодавства і нормативно-правовим актам з питань охорони праці - ДК  021:2015: 80570000-0 - Послуги з професійної підготовки у сфері підвищення кваліфікації</t>
  </si>
  <si>
    <t xml:space="preserve"> UA-2021-03-31-001255-c</t>
  </si>
  <si>
    <t>Навчання з питань пожежної безпеки - ДК 021:2015: 80570000-0 - Послуги з професійної підготовки у сфері підвищення кваліфікації</t>
  </si>
  <si>
    <t>UA-2021-03-30-001370-c</t>
  </si>
  <si>
    <t>ДК 021:2015: 39830000-9</t>
  </si>
  <si>
    <t>АЛЕКСАНДРОВА АЛІСА ОЛЕГІВНА</t>
  </si>
  <si>
    <t>UA-2021-03-30-003105-c</t>
  </si>
  <si>
    <t>ТОВАРИСТВО З ОБМЕЖЕНОЮ ВІДПОВІДАЛЬНІСТЮ "СТМ-Фарм"</t>
  </si>
  <si>
    <t>43808856</t>
  </si>
  <si>
    <t xml:space="preserve">  UA-2021-03-31-005146-с</t>
  </si>
  <si>
    <t>Опромінювач бактерицидний настінний</t>
  </si>
  <si>
    <t xml:space="preserve">  UA-2021-04-01-003851-b</t>
  </si>
  <si>
    <t>Мотокоса</t>
  </si>
  <si>
    <t>16310000-1</t>
  </si>
  <si>
    <t>UA-2021-03-31-003245-c</t>
  </si>
  <si>
    <t>Урни бетонні, Полусфери бетонні антипаркувальні</t>
  </si>
  <si>
    <t>UA-2021-04-01-001697-b</t>
  </si>
  <si>
    <t>ДК 021:2015: 64210000-1</t>
  </si>
  <si>
    <t>Нагородні матеріали</t>
  </si>
  <si>
    <t>ФОП РЕВУКА НАТАЛІЯ МИКОЛАЇВНА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</si>
</sst>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.mm\.yyyy"/>
    <numFmt numFmtId="167" formatCode="#,##0.00"/>
    <numFmt numFmtId="168" formatCode="dd/mm/yyyy"/>
    <numFmt numFmtId="169" formatCode="General"/>
    <numFmt numFmtId="170" formatCode="000000"/>
    <numFmt numFmtId="171" formatCode="0.00"/>
  </numFmts>
  <fonts count="6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/>
    </xf>
    <xf numFmtId="164" fontId="2" fillId="0" borderId="2" xfId="0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/>
    </xf>
    <xf numFmtId="171" fontId="2" fillId="0" borderId="1" xfId="0" applyNumberFormat="1" applyFont="1" applyBorder="1" applyAlignment="1">
      <alignment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wrapText="1"/>
    </xf>
    <xf numFmtId="164" fontId="0" fillId="0" borderId="0" xfId="0" applyFill="1" applyAlignment="1">
      <alignment horizontal="center" vertical="center"/>
    </xf>
    <xf numFmtId="165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Alignment="1">
      <alignment vertical="center"/>
    </xf>
    <xf numFmtId="167" fontId="2" fillId="0" borderId="1" xfId="0" applyNumberFormat="1" applyFont="1" applyFill="1" applyBorder="1" applyAlignment="1">
      <alignment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 wrapText="1"/>
    </xf>
    <xf numFmtId="164" fontId="2" fillId="0" borderId="2" xfId="0" applyFont="1" applyFill="1" applyBorder="1" applyAlignment="1">
      <alignment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6" fontId="3" fillId="0" borderId="2" xfId="0" applyNumberFormat="1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vertical="center"/>
      <protection/>
    </xf>
    <xf numFmtId="164" fontId="3" fillId="0" borderId="2" xfId="0" applyFont="1" applyFill="1" applyBorder="1" applyAlignment="1" applyProtection="1">
      <alignment vertical="center" wrapText="1"/>
      <protection/>
    </xf>
    <xf numFmtId="165" fontId="5" fillId="0" borderId="2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 applyProtection="1">
      <alignment horizontal="center" vertical="center"/>
      <protection/>
    </xf>
    <xf numFmtId="167" fontId="3" fillId="0" borderId="2" xfId="0" applyNumberFormat="1" applyFont="1" applyFill="1" applyBorder="1" applyAlignment="1" applyProtection="1">
      <alignment vertical="center"/>
      <protection/>
    </xf>
    <xf numFmtId="164" fontId="5" fillId="0" borderId="2" xfId="0" applyFont="1" applyBorder="1" applyAlignment="1">
      <alignment vertical="center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right" vertical="center" wrapText="1"/>
    </xf>
    <xf numFmtId="168" fontId="3" fillId="0" borderId="0" xfId="0" applyNumberFormat="1" applyFont="1" applyAlignment="1">
      <alignment horizontal="center" wrapText="1"/>
    </xf>
    <xf numFmtId="168" fontId="3" fillId="3" borderId="0" xfId="0" applyNumberFormat="1" applyFont="1" applyFill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wrapText="1"/>
    </xf>
    <xf numFmtId="164" fontId="2" fillId="0" borderId="4" xfId="0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right"/>
    </xf>
    <xf numFmtId="171" fontId="2" fillId="0" borderId="1" xfId="0" applyNumberFormat="1" applyFont="1" applyBorder="1" applyAlignment="1">
      <alignment horizontal="right"/>
    </xf>
    <xf numFmtId="168" fontId="3" fillId="3" borderId="2" xfId="0" applyNumberFormat="1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left" vertical="center" wrapText="1"/>
    </xf>
    <xf numFmtId="167" fontId="2" fillId="3" borderId="2" xfId="0" applyNumberFormat="1" applyFont="1" applyFill="1" applyBorder="1" applyAlignment="1">
      <alignment horizontal="right" vertical="center" wrapText="1"/>
    </xf>
    <xf numFmtId="164" fontId="2" fillId="0" borderId="0" xfId="0" applyFont="1" applyFill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164" fontId="2" fillId="3" borderId="1" xfId="2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20" applyNumberFormat="1" applyFont="1" applyFill="1" applyBorder="1" applyAlignment="1" applyProtection="1">
      <alignment horizontal="left" vertical="center" wrapText="1"/>
      <protection/>
    </xf>
    <xf numFmtId="164" fontId="2" fillId="3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4" fontId="2" fillId="0" borderId="1" xfId="20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ki.prom.ua/remote/dispatcher/state_purchase_view/23113452" TargetMode="External" /><Relationship Id="rId2" Type="http://schemas.openxmlformats.org/officeDocument/2006/relationships/hyperlink" Target="https://my.zakupki.prom.ua/remote/dispatcher/state_purchase_view/23110624" TargetMode="External" /><Relationship Id="rId3" Type="http://schemas.openxmlformats.org/officeDocument/2006/relationships/hyperlink" Target="https://my.zakupki.prom.ua/remote/dispatcher/state_purchase_view/23183237" TargetMode="External" /><Relationship Id="rId4" Type="http://schemas.openxmlformats.org/officeDocument/2006/relationships/hyperlink" Target="https://my.zakupki.prom.ua/remote/dispatcher/state_purchase_view/23276250" TargetMode="External" /><Relationship Id="rId5" Type="http://schemas.openxmlformats.org/officeDocument/2006/relationships/hyperlink" Target="https://my.zakupki.prom.ua/remote/dispatcher/state_purchase_view/23273745" TargetMode="External" /><Relationship Id="rId6" Type="http://schemas.openxmlformats.org/officeDocument/2006/relationships/hyperlink" Target="https://my.zakupki.prom.ua/remote/dispatcher/state_purchase_view/23497835" TargetMode="External" /><Relationship Id="rId7" Type="http://schemas.openxmlformats.org/officeDocument/2006/relationships/hyperlink" Target="https://my.zakupki.prom.ua/remote/dispatcher/state_purchase_view/23793521" TargetMode="External" /><Relationship Id="rId8" Type="http://schemas.openxmlformats.org/officeDocument/2006/relationships/hyperlink" Target="https://my.zakupki.prom.ua/remote/dispatcher/state_purchase_view/23905884" TargetMode="External" /><Relationship Id="rId9" Type="http://schemas.openxmlformats.org/officeDocument/2006/relationships/hyperlink" Target="https://my.zakupki.prom.ua/remote/dispatcher/state_purchase_view/23583449" TargetMode="External" /><Relationship Id="rId10" Type="http://schemas.openxmlformats.org/officeDocument/2006/relationships/hyperlink" Target="https://my.zakupki.prom.ua/remote/dispatcher/state_purchase_view/23576548" TargetMode="External" /><Relationship Id="rId11" Type="http://schemas.openxmlformats.org/officeDocument/2006/relationships/hyperlink" Target="https://my.zakupki.prom.ua/remote/dispatcher/state_purchase_view/23580615" TargetMode="External" /><Relationship Id="rId12" Type="http://schemas.openxmlformats.org/officeDocument/2006/relationships/hyperlink" Target="https://my.zakupki.prom.ua/remote/dispatcher/state_purchase_view/23582036" TargetMode="External" /><Relationship Id="rId13" Type="http://schemas.openxmlformats.org/officeDocument/2006/relationships/hyperlink" Target="https://my.zakupki.prom.ua/remote/dispatcher/state_purchase_view/23585355" TargetMode="External" /><Relationship Id="rId14" Type="http://schemas.openxmlformats.org/officeDocument/2006/relationships/hyperlink" Target="https://my.zakupki.prom.ua/remote/dispatcher/state_purchase_view/23586390" TargetMode="External" /><Relationship Id="rId15" Type="http://schemas.openxmlformats.org/officeDocument/2006/relationships/hyperlink" Target="https://my.zakupki.prom.ua/remote/dispatcher/state_purchase_view/24982895" TargetMode="External" /><Relationship Id="rId16" Type="http://schemas.openxmlformats.org/officeDocument/2006/relationships/hyperlink" Target="https://my.zakupki.prom.ua/remote/dispatcher/state_purchase_view/25067098" TargetMode="External" /><Relationship Id="rId17" Type="http://schemas.openxmlformats.org/officeDocument/2006/relationships/hyperlink" Target="https://prozorro.gov.ua/tender/UA-2021-03-24-000512-a" TargetMode="External" /><Relationship Id="rId18" Type="http://schemas.openxmlformats.org/officeDocument/2006/relationships/hyperlink" Target="https://prozorro.gov.ua/tender/UA-2021-03-24-000606-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2"/>
  <sheetViews>
    <sheetView tabSelected="1" workbookViewId="0" topLeftCell="A1">
      <selection activeCell="A2" sqref="A1:I532"/>
    </sheetView>
  </sheetViews>
  <sheetFormatPr defaultColWidth="9.140625" defaultRowHeight="12.75"/>
  <cols>
    <col min="1" max="1" width="11.140625" style="0" customWidth="1"/>
    <col min="2" max="2" width="22.28125" style="0" customWidth="1"/>
    <col min="3" max="3" width="33.421875" style="1" customWidth="1"/>
    <col min="4" max="4" width="16.00390625" style="1" customWidth="1"/>
    <col min="5" max="5" width="34.140625" style="1" customWidth="1"/>
    <col min="6" max="6" width="14.57421875" style="0" customWidth="1"/>
    <col min="7" max="7" width="31.00390625" style="1" customWidth="1"/>
    <col min="8" max="8" width="18.00390625" style="0" customWidth="1"/>
    <col min="9" max="9" width="18.7109375" style="0" customWidth="1"/>
    <col min="10" max="16384" width="12.421875" style="0" customWidth="1"/>
  </cols>
  <sheetData>
    <row r="1" spans="1:9" s="3" customFormat="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9" customFormat="1" ht="36">
      <c r="A2" s="4">
        <v>44196</v>
      </c>
      <c r="B2" s="5" t="s">
        <v>9</v>
      </c>
      <c r="C2" s="6" t="s">
        <v>10</v>
      </c>
      <c r="D2" s="7" t="s">
        <v>11</v>
      </c>
      <c r="E2" s="6" t="s">
        <v>12</v>
      </c>
      <c r="F2" s="5" t="s">
        <v>13</v>
      </c>
      <c r="G2" s="6" t="s">
        <v>14</v>
      </c>
      <c r="H2" s="5" t="s">
        <v>15</v>
      </c>
      <c r="I2" s="8" t="s">
        <v>16</v>
      </c>
    </row>
    <row r="3" spans="1:9" s="9" customFormat="1" ht="69.75">
      <c r="A3" s="4">
        <v>44201</v>
      </c>
      <c r="B3" s="5" t="s">
        <v>17</v>
      </c>
      <c r="C3" s="10" t="s">
        <v>18</v>
      </c>
      <c r="D3" s="11" t="s">
        <v>19</v>
      </c>
      <c r="E3" s="6" t="s">
        <v>20</v>
      </c>
      <c r="F3" s="5" t="s">
        <v>21</v>
      </c>
      <c r="G3" s="10" t="s">
        <v>22</v>
      </c>
      <c r="H3" s="12">
        <v>31348357</v>
      </c>
      <c r="I3" s="13">
        <v>8200.2</v>
      </c>
    </row>
    <row r="4" spans="1:9" s="9" customFormat="1" ht="47.25">
      <c r="A4" s="14">
        <v>44201.706650727</v>
      </c>
      <c r="B4" s="15">
        <f>HYPERLINK("https://my.zakupki.prom.ua/remote/dispatcher/state_purchase_view/22859996","UA-2021-01-05-000831-c")</f>
        <v>0</v>
      </c>
      <c r="C4" s="16" t="s">
        <v>23</v>
      </c>
      <c r="D4" s="16" t="s">
        <v>24</v>
      </c>
      <c r="E4" s="17" t="s">
        <v>25</v>
      </c>
      <c r="F4" s="18" t="s">
        <v>26</v>
      </c>
      <c r="G4" s="16" t="s">
        <v>27</v>
      </c>
      <c r="H4" s="19" t="s">
        <v>15</v>
      </c>
      <c r="I4" s="20">
        <v>2003.83</v>
      </c>
    </row>
    <row r="5" spans="1:9" s="9" customFormat="1" ht="36">
      <c r="A5" s="4">
        <v>44202</v>
      </c>
      <c r="B5" s="5" t="s">
        <v>28</v>
      </c>
      <c r="C5" s="21" t="s">
        <v>29</v>
      </c>
      <c r="D5" s="7" t="s">
        <v>30</v>
      </c>
      <c r="E5" s="22" t="s">
        <v>31</v>
      </c>
      <c r="F5" s="23">
        <v>3341351</v>
      </c>
      <c r="G5" s="7" t="s">
        <v>32</v>
      </c>
      <c r="H5" s="5" t="s">
        <v>33</v>
      </c>
      <c r="I5" s="8">
        <v>17060.26</v>
      </c>
    </row>
    <row r="6" spans="1:9" s="9" customFormat="1" ht="24.75">
      <c r="A6" s="24">
        <v>44202.57708333333</v>
      </c>
      <c r="B6" s="25" t="s">
        <v>34</v>
      </c>
      <c r="C6" s="26" t="s">
        <v>35</v>
      </c>
      <c r="D6" s="26" t="s">
        <v>36</v>
      </c>
      <c r="E6" s="27" t="s">
        <v>37</v>
      </c>
      <c r="F6" s="26" t="s">
        <v>38</v>
      </c>
      <c r="G6" s="26" t="s">
        <v>39</v>
      </c>
      <c r="H6" s="28">
        <v>32242911</v>
      </c>
      <c r="I6" s="29">
        <v>24180</v>
      </c>
    </row>
    <row r="7" spans="1:9" s="9" customFormat="1" ht="24.75">
      <c r="A7" s="24">
        <v>44202.597916666666</v>
      </c>
      <c r="B7" s="25" t="s">
        <v>40</v>
      </c>
      <c r="C7" s="26" t="s">
        <v>41</v>
      </c>
      <c r="D7" s="26" t="s">
        <v>42</v>
      </c>
      <c r="E7" s="27" t="s">
        <v>37</v>
      </c>
      <c r="F7" s="26" t="s">
        <v>38</v>
      </c>
      <c r="G7" s="26" t="s">
        <v>43</v>
      </c>
      <c r="H7" s="28">
        <v>33869650</v>
      </c>
      <c r="I7" s="30">
        <v>15540</v>
      </c>
    </row>
    <row r="8" spans="1:9" s="9" customFormat="1" ht="36">
      <c r="A8" s="4">
        <v>44208</v>
      </c>
      <c r="B8" s="5" t="s">
        <v>44</v>
      </c>
      <c r="C8" s="21" t="s">
        <v>45</v>
      </c>
      <c r="D8" s="7" t="s">
        <v>46</v>
      </c>
      <c r="E8" s="22" t="s">
        <v>31</v>
      </c>
      <c r="F8" s="23">
        <v>3341351</v>
      </c>
      <c r="G8" s="7" t="s">
        <v>47</v>
      </c>
      <c r="H8" s="5" t="s">
        <v>48</v>
      </c>
      <c r="I8" s="8">
        <v>29453.35</v>
      </c>
    </row>
    <row r="9" spans="1:9" s="9" customFormat="1" ht="36">
      <c r="A9" s="4">
        <v>44208</v>
      </c>
      <c r="B9" s="5" t="s">
        <v>49</v>
      </c>
      <c r="C9" s="6" t="s">
        <v>50</v>
      </c>
      <c r="D9" s="7" t="s">
        <v>51</v>
      </c>
      <c r="E9" s="6" t="s">
        <v>12</v>
      </c>
      <c r="F9" s="5" t="s">
        <v>13</v>
      </c>
      <c r="G9" s="6" t="s">
        <v>52</v>
      </c>
      <c r="H9" s="5" t="s">
        <v>53</v>
      </c>
      <c r="I9" s="8" t="s">
        <v>54</v>
      </c>
    </row>
    <row r="10" spans="1:9" s="9" customFormat="1" ht="14.25">
      <c r="A10" s="31">
        <v>44208</v>
      </c>
      <c r="B10" s="32" t="s">
        <v>55</v>
      </c>
      <c r="C10" s="33" t="s">
        <v>56</v>
      </c>
      <c r="D10" s="33" t="s">
        <v>57</v>
      </c>
      <c r="E10" s="34" t="s">
        <v>58</v>
      </c>
      <c r="F10" s="34" t="s">
        <v>59</v>
      </c>
      <c r="G10" s="33" t="s">
        <v>60</v>
      </c>
      <c r="H10" s="32">
        <v>39417349</v>
      </c>
      <c r="I10" s="35">
        <v>12278.4</v>
      </c>
    </row>
    <row r="11" spans="1:9" s="9" customFormat="1" ht="24.75">
      <c r="A11" s="24">
        <v>44208.5875</v>
      </c>
      <c r="B11" s="25" t="s">
        <v>61</v>
      </c>
      <c r="C11" s="26" t="s">
        <v>62</v>
      </c>
      <c r="D11" s="26" t="s">
        <v>42</v>
      </c>
      <c r="E11" s="27" t="s">
        <v>37</v>
      </c>
      <c r="F11" s="26" t="s">
        <v>38</v>
      </c>
      <c r="G11" s="26" t="s">
        <v>43</v>
      </c>
      <c r="H11" s="28">
        <v>33869650</v>
      </c>
      <c r="I11" s="30">
        <v>2070</v>
      </c>
    </row>
    <row r="12" spans="1:9" s="9" customFormat="1" ht="24.75">
      <c r="A12" s="24">
        <v>44208.84930555556</v>
      </c>
      <c r="B12" s="25" t="s">
        <v>63</v>
      </c>
      <c r="C12" s="26" t="s">
        <v>64</v>
      </c>
      <c r="D12" s="26" t="s">
        <v>65</v>
      </c>
      <c r="E12" s="27" t="s">
        <v>37</v>
      </c>
      <c r="F12" s="26" t="s">
        <v>38</v>
      </c>
      <c r="G12" s="26" t="s">
        <v>66</v>
      </c>
      <c r="H12" s="28">
        <v>25394112</v>
      </c>
      <c r="I12" s="30">
        <v>3699</v>
      </c>
    </row>
    <row r="13" spans="1:9" s="9" customFormat="1" ht="36">
      <c r="A13" s="4">
        <v>44209</v>
      </c>
      <c r="B13" s="5" t="s">
        <v>67</v>
      </c>
      <c r="C13" s="21" t="s">
        <v>68</v>
      </c>
      <c r="D13" s="7" t="s">
        <v>69</v>
      </c>
      <c r="E13" s="22" t="s">
        <v>31</v>
      </c>
      <c r="F13" s="23">
        <v>3341351</v>
      </c>
      <c r="G13" s="7" t="s">
        <v>70</v>
      </c>
      <c r="H13" s="5" t="s">
        <v>71</v>
      </c>
      <c r="I13" s="8">
        <v>1584</v>
      </c>
    </row>
    <row r="14" spans="1:9" s="9" customFormat="1" ht="24.75">
      <c r="A14" s="4">
        <v>44209</v>
      </c>
      <c r="B14" s="5" t="s">
        <v>72</v>
      </c>
      <c r="C14" s="10" t="s">
        <v>73</v>
      </c>
      <c r="D14" s="11" t="s">
        <v>74</v>
      </c>
      <c r="E14" s="6" t="s">
        <v>20</v>
      </c>
      <c r="F14" s="5" t="s">
        <v>21</v>
      </c>
      <c r="G14" s="10" t="s">
        <v>75</v>
      </c>
      <c r="H14" s="12">
        <v>3218913970</v>
      </c>
      <c r="I14" s="13">
        <v>2300</v>
      </c>
    </row>
    <row r="15" spans="1:9" s="9" customFormat="1" ht="47.25">
      <c r="A15" s="4">
        <v>44209</v>
      </c>
      <c r="B15" s="5" t="s">
        <v>76</v>
      </c>
      <c r="C15" s="10" t="s">
        <v>77</v>
      </c>
      <c r="D15" s="6" t="s">
        <v>78</v>
      </c>
      <c r="E15" s="6" t="s">
        <v>20</v>
      </c>
      <c r="F15" s="5" t="s">
        <v>21</v>
      </c>
      <c r="G15" s="10" t="s">
        <v>79</v>
      </c>
      <c r="H15" s="12">
        <v>3341351</v>
      </c>
      <c r="I15" s="13">
        <v>37794.05</v>
      </c>
    </row>
    <row r="16" spans="1:9" s="9" customFormat="1" ht="36">
      <c r="A16" s="4">
        <v>44210</v>
      </c>
      <c r="B16" s="5" t="s">
        <v>80</v>
      </c>
      <c r="C16" s="21" t="s">
        <v>81</v>
      </c>
      <c r="D16" s="7" t="s">
        <v>82</v>
      </c>
      <c r="E16" s="22" t="s">
        <v>31</v>
      </c>
      <c r="F16" s="23">
        <v>3341351</v>
      </c>
      <c r="G16" s="7" t="s">
        <v>83</v>
      </c>
      <c r="H16" s="5" t="s">
        <v>84</v>
      </c>
      <c r="I16" s="8">
        <v>49000</v>
      </c>
    </row>
    <row r="17" spans="1:9" s="9" customFormat="1" ht="24.75">
      <c r="A17" s="36">
        <v>44210</v>
      </c>
      <c r="B17" s="37" t="s">
        <v>85</v>
      </c>
      <c r="C17" s="38" t="s">
        <v>86</v>
      </c>
      <c r="D17" s="11" t="s">
        <v>87</v>
      </c>
      <c r="E17" s="6" t="s">
        <v>20</v>
      </c>
      <c r="F17" s="5" t="s">
        <v>21</v>
      </c>
      <c r="G17" s="10" t="s">
        <v>88</v>
      </c>
      <c r="H17" s="12">
        <v>2128158</v>
      </c>
      <c r="I17" s="13">
        <v>12361.15</v>
      </c>
    </row>
    <row r="18" spans="1:9" s="39" customFormat="1" ht="24.75">
      <c r="A18" s="36">
        <v>44210</v>
      </c>
      <c r="B18" s="37" t="s">
        <v>89</v>
      </c>
      <c r="C18" s="10" t="s">
        <v>90</v>
      </c>
      <c r="D18" s="11" t="s">
        <v>91</v>
      </c>
      <c r="E18" s="6" t="s">
        <v>20</v>
      </c>
      <c r="F18" s="5" t="s">
        <v>21</v>
      </c>
      <c r="G18" s="10" t="s">
        <v>92</v>
      </c>
      <c r="H18" s="12">
        <v>38541812</v>
      </c>
      <c r="I18" s="13">
        <v>2700</v>
      </c>
    </row>
    <row r="19" spans="1:9" s="39" customFormat="1" ht="36">
      <c r="A19" s="4">
        <v>44210</v>
      </c>
      <c r="B19" s="40" t="s">
        <v>93</v>
      </c>
      <c r="C19" s="41" t="s">
        <v>94</v>
      </c>
      <c r="D19" s="6" t="s">
        <v>95</v>
      </c>
      <c r="E19" s="6" t="s">
        <v>96</v>
      </c>
      <c r="F19" s="5" t="s">
        <v>97</v>
      </c>
      <c r="G19" s="6" t="s">
        <v>31</v>
      </c>
      <c r="H19" s="5" t="s">
        <v>98</v>
      </c>
      <c r="I19" s="42">
        <v>6274.8</v>
      </c>
    </row>
    <row r="20" spans="1:9" s="39" customFormat="1" ht="24.75">
      <c r="A20" s="43">
        <v>44210.390913811665</v>
      </c>
      <c r="B20" s="44" t="s">
        <v>99</v>
      </c>
      <c r="C20" s="45" t="s">
        <v>100</v>
      </c>
      <c r="D20" s="45" t="s">
        <v>101</v>
      </c>
      <c r="E20" s="46" t="s">
        <v>102</v>
      </c>
      <c r="F20" s="45" t="s">
        <v>103</v>
      </c>
      <c r="G20" s="45" t="s">
        <v>104</v>
      </c>
      <c r="H20" s="44" t="s">
        <v>105</v>
      </c>
      <c r="I20" s="47">
        <v>50000</v>
      </c>
    </row>
    <row r="21" spans="1:9" s="39" customFormat="1" ht="24.75">
      <c r="A21" s="43">
        <v>44210.40055462429</v>
      </c>
      <c r="B21" s="44" t="s">
        <v>106</v>
      </c>
      <c r="C21" s="45" t="s">
        <v>107</v>
      </c>
      <c r="D21" s="45" t="s">
        <v>108</v>
      </c>
      <c r="E21" s="46" t="s">
        <v>102</v>
      </c>
      <c r="F21" s="45" t="s">
        <v>103</v>
      </c>
      <c r="G21" s="45" t="s">
        <v>109</v>
      </c>
      <c r="H21" s="44" t="s">
        <v>110</v>
      </c>
      <c r="I21" s="47">
        <v>49995</v>
      </c>
    </row>
    <row r="22" spans="1:9" s="39" customFormat="1" ht="36">
      <c r="A22" s="43">
        <v>44210.4103917073</v>
      </c>
      <c r="B22" s="44" t="s">
        <v>111</v>
      </c>
      <c r="C22" s="45" t="s">
        <v>112</v>
      </c>
      <c r="D22" s="45" t="s">
        <v>113</v>
      </c>
      <c r="E22" s="46" t="s">
        <v>102</v>
      </c>
      <c r="F22" s="45" t="s">
        <v>103</v>
      </c>
      <c r="G22" s="45" t="s">
        <v>109</v>
      </c>
      <c r="H22" s="44" t="s">
        <v>110</v>
      </c>
      <c r="I22" s="47">
        <v>50000</v>
      </c>
    </row>
    <row r="23" spans="1:9" s="39" customFormat="1" ht="24.75">
      <c r="A23" s="43">
        <v>44210.62697463111</v>
      </c>
      <c r="B23" s="44" t="s">
        <v>114</v>
      </c>
      <c r="C23" s="45" t="s">
        <v>115</v>
      </c>
      <c r="D23" s="45" t="s">
        <v>116</v>
      </c>
      <c r="E23" s="46" t="s">
        <v>102</v>
      </c>
      <c r="F23" s="45" t="s">
        <v>103</v>
      </c>
      <c r="G23" s="45" t="s">
        <v>117</v>
      </c>
      <c r="H23" s="44" t="s">
        <v>118</v>
      </c>
      <c r="I23" s="47">
        <v>34000</v>
      </c>
    </row>
    <row r="24" spans="1:9" s="39" customFormat="1" ht="24.75">
      <c r="A24" s="43">
        <v>44210.63896126024</v>
      </c>
      <c r="B24" s="44" t="s">
        <v>119</v>
      </c>
      <c r="C24" s="45" t="s">
        <v>120</v>
      </c>
      <c r="D24" s="45" t="s">
        <v>121</v>
      </c>
      <c r="E24" s="46" t="s">
        <v>102</v>
      </c>
      <c r="F24" s="45" t="s">
        <v>103</v>
      </c>
      <c r="G24" s="45" t="s">
        <v>109</v>
      </c>
      <c r="H24" s="44" t="s">
        <v>110</v>
      </c>
      <c r="I24" s="47">
        <v>49998</v>
      </c>
    </row>
    <row r="25" spans="1:9" s="39" customFormat="1" ht="24.75">
      <c r="A25" s="43">
        <v>44210.664676693705</v>
      </c>
      <c r="B25" s="44" t="s">
        <v>122</v>
      </c>
      <c r="C25" s="45" t="s">
        <v>123</v>
      </c>
      <c r="D25" s="45" t="s">
        <v>124</v>
      </c>
      <c r="E25" s="46" t="s">
        <v>102</v>
      </c>
      <c r="F25" s="45" t="s">
        <v>103</v>
      </c>
      <c r="G25" s="45" t="s">
        <v>117</v>
      </c>
      <c r="H25" s="44" t="s">
        <v>118</v>
      </c>
      <c r="I25" s="47">
        <v>47150</v>
      </c>
    </row>
    <row r="26" spans="1:9" s="39" customFormat="1" ht="24.75">
      <c r="A26" s="43">
        <v>44210.68333483623</v>
      </c>
      <c r="B26" s="44" t="s">
        <v>125</v>
      </c>
      <c r="C26" s="45" t="s">
        <v>126</v>
      </c>
      <c r="D26" s="45" t="s">
        <v>127</v>
      </c>
      <c r="E26" s="46" t="s">
        <v>102</v>
      </c>
      <c r="F26" s="45" t="s">
        <v>103</v>
      </c>
      <c r="G26" s="45" t="s">
        <v>117</v>
      </c>
      <c r="H26" s="44" t="s">
        <v>118</v>
      </c>
      <c r="I26" s="47">
        <v>49960</v>
      </c>
    </row>
    <row r="27" spans="1:9" s="39" customFormat="1" ht="24.75">
      <c r="A27" s="43">
        <v>44210.70523304735</v>
      </c>
      <c r="B27" s="44" t="s">
        <v>128</v>
      </c>
      <c r="C27" s="45" t="s">
        <v>129</v>
      </c>
      <c r="D27" s="45" t="s">
        <v>130</v>
      </c>
      <c r="E27" s="46" t="s">
        <v>102</v>
      </c>
      <c r="F27" s="45" t="s">
        <v>103</v>
      </c>
      <c r="G27" s="45" t="s">
        <v>109</v>
      </c>
      <c r="H27" s="44" t="s">
        <v>110</v>
      </c>
      <c r="I27" s="47">
        <v>49980</v>
      </c>
    </row>
    <row r="28" spans="1:9" s="39" customFormat="1" ht="36">
      <c r="A28" s="4">
        <v>44211</v>
      </c>
      <c r="B28" s="5" t="s">
        <v>131</v>
      </c>
      <c r="C28" s="21" t="s">
        <v>132</v>
      </c>
      <c r="D28" s="7" t="s">
        <v>133</v>
      </c>
      <c r="E28" s="22" t="s">
        <v>31</v>
      </c>
      <c r="F28" s="23">
        <v>3341351</v>
      </c>
      <c r="G28" s="7" t="s">
        <v>134</v>
      </c>
      <c r="H28" s="5" t="s">
        <v>135</v>
      </c>
      <c r="I28" s="8">
        <v>15271.2</v>
      </c>
    </row>
    <row r="29" spans="1:9" s="39" customFormat="1" ht="47.25">
      <c r="A29" s="4">
        <v>44211</v>
      </c>
      <c r="B29" s="5" t="s">
        <v>136</v>
      </c>
      <c r="C29" s="21" t="s">
        <v>137</v>
      </c>
      <c r="D29" s="7" t="s">
        <v>133</v>
      </c>
      <c r="E29" s="22" t="s">
        <v>31</v>
      </c>
      <c r="F29" s="23">
        <v>3341351</v>
      </c>
      <c r="G29" s="7" t="s">
        <v>134</v>
      </c>
      <c r="H29" s="5" t="s">
        <v>135</v>
      </c>
      <c r="I29" s="8">
        <v>5000</v>
      </c>
    </row>
    <row r="30" spans="1:9" s="39" customFormat="1" ht="47.25">
      <c r="A30" s="4">
        <v>44211</v>
      </c>
      <c r="B30" s="5" t="s">
        <v>138</v>
      </c>
      <c r="C30" s="21" t="s">
        <v>139</v>
      </c>
      <c r="D30" s="7" t="s">
        <v>140</v>
      </c>
      <c r="E30" s="22" t="s">
        <v>31</v>
      </c>
      <c r="F30" s="23">
        <v>3341351</v>
      </c>
      <c r="G30" s="7" t="s">
        <v>134</v>
      </c>
      <c r="H30" s="5" t="s">
        <v>135</v>
      </c>
      <c r="I30" s="8">
        <v>3468.33</v>
      </c>
    </row>
    <row r="31" spans="1:9" s="39" customFormat="1" ht="47.25">
      <c r="A31" s="4">
        <v>44211</v>
      </c>
      <c r="B31" s="5" t="s">
        <v>141</v>
      </c>
      <c r="C31" s="21" t="s">
        <v>142</v>
      </c>
      <c r="D31" s="7" t="s">
        <v>143</v>
      </c>
      <c r="E31" s="22" t="s">
        <v>31</v>
      </c>
      <c r="F31" s="23">
        <v>3341351</v>
      </c>
      <c r="G31" s="7" t="s">
        <v>144</v>
      </c>
      <c r="H31" s="5" t="s">
        <v>145</v>
      </c>
      <c r="I31" s="8">
        <v>18000</v>
      </c>
    </row>
    <row r="32" spans="1:9" s="39" customFormat="1" ht="36">
      <c r="A32" s="4">
        <v>44211</v>
      </c>
      <c r="B32" s="5" t="s">
        <v>146</v>
      </c>
      <c r="C32" s="21" t="s">
        <v>147</v>
      </c>
      <c r="D32" s="7" t="s">
        <v>148</v>
      </c>
      <c r="E32" s="22" t="s">
        <v>31</v>
      </c>
      <c r="F32" s="23">
        <v>3341351</v>
      </c>
      <c r="G32" s="7" t="s">
        <v>70</v>
      </c>
      <c r="H32" s="5" t="s">
        <v>71</v>
      </c>
      <c r="I32" s="8">
        <v>15000</v>
      </c>
    </row>
    <row r="33" spans="1:9" s="39" customFormat="1" ht="14.25">
      <c r="A33" s="31">
        <v>44211</v>
      </c>
      <c r="B33" s="32" t="s">
        <v>149</v>
      </c>
      <c r="C33" s="33" t="s">
        <v>150</v>
      </c>
      <c r="D33" s="33" t="s">
        <v>143</v>
      </c>
      <c r="E33" s="34" t="s">
        <v>58</v>
      </c>
      <c r="F33" s="34" t="s">
        <v>59</v>
      </c>
      <c r="G33" s="33" t="s">
        <v>151</v>
      </c>
      <c r="H33" s="32">
        <v>2462506970</v>
      </c>
      <c r="I33" s="35">
        <v>29040</v>
      </c>
    </row>
    <row r="34" spans="1:9" s="39" customFormat="1" ht="24.75">
      <c r="A34" s="48">
        <v>44211</v>
      </c>
      <c r="B34" s="49" t="s">
        <v>152</v>
      </c>
      <c r="C34" s="16" t="s">
        <v>153</v>
      </c>
      <c r="D34" s="50" t="s">
        <v>154</v>
      </c>
      <c r="E34" s="51" t="s">
        <v>155</v>
      </c>
      <c r="F34" s="52" t="s">
        <v>156</v>
      </c>
      <c r="G34" s="50" t="s">
        <v>104</v>
      </c>
      <c r="H34" s="53">
        <v>3472603316</v>
      </c>
      <c r="I34" s="54">
        <v>32352</v>
      </c>
    </row>
    <row r="35" spans="1:9" s="39" customFormat="1" ht="24.75">
      <c r="A35" s="48">
        <v>44211</v>
      </c>
      <c r="B35" s="49" t="s">
        <v>157</v>
      </c>
      <c r="C35" s="16" t="s">
        <v>153</v>
      </c>
      <c r="D35" s="50" t="s">
        <v>158</v>
      </c>
      <c r="E35" s="51" t="s">
        <v>155</v>
      </c>
      <c r="F35" s="52" t="s">
        <v>156</v>
      </c>
      <c r="G35" s="50" t="s">
        <v>159</v>
      </c>
      <c r="H35" s="53" t="s">
        <v>160</v>
      </c>
      <c r="I35" s="54">
        <v>6000</v>
      </c>
    </row>
    <row r="36" spans="1:9" s="39" customFormat="1" ht="24.75">
      <c r="A36" s="43">
        <v>44211.39985121392</v>
      </c>
      <c r="B36" s="44" t="s">
        <v>161</v>
      </c>
      <c r="C36" s="45" t="s">
        <v>162</v>
      </c>
      <c r="D36" s="45" t="s">
        <v>163</v>
      </c>
      <c r="E36" s="46" t="s">
        <v>102</v>
      </c>
      <c r="F36" s="45" t="s">
        <v>103</v>
      </c>
      <c r="G36" s="45" t="s">
        <v>104</v>
      </c>
      <c r="H36" s="44" t="s">
        <v>105</v>
      </c>
      <c r="I36" s="47">
        <v>49980</v>
      </c>
    </row>
    <row r="37" spans="1:9" s="39" customFormat="1" ht="47.25">
      <c r="A37" s="43">
        <v>44211.43557369449</v>
      </c>
      <c r="B37" s="44" t="s">
        <v>164</v>
      </c>
      <c r="C37" s="45" t="s">
        <v>112</v>
      </c>
      <c r="D37" s="45" t="s">
        <v>165</v>
      </c>
      <c r="E37" s="46" t="s">
        <v>102</v>
      </c>
      <c r="F37" s="45" t="s">
        <v>103</v>
      </c>
      <c r="G37" s="45" t="s">
        <v>109</v>
      </c>
      <c r="H37" s="44" t="s">
        <v>110</v>
      </c>
      <c r="I37" s="47">
        <v>49900</v>
      </c>
    </row>
    <row r="38" spans="1:9" s="39" customFormat="1" ht="24.75">
      <c r="A38" s="43">
        <v>44211.456549731294</v>
      </c>
      <c r="B38" s="44" t="s">
        <v>166</v>
      </c>
      <c r="C38" s="45" t="s">
        <v>167</v>
      </c>
      <c r="D38" s="45" t="s">
        <v>168</v>
      </c>
      <c r="E38" s="46" t="s">
        <v>102</v>
      </c>
      <c r="F38" s="45" t="s">
        <v>103</v>
      </c>
      <c r="G38" s="45" t="s">
        <v>117</v>
      </c>
      <c r="H38" s="44" t="s">
        <v>118</v>
      </c>
      <c r="I38" s="47">
        <v>49950</v>
      </c>
    </row>
    <row r="39" spans="1:9" s="39" customFormat="1" ht="24.75">
      <c r="A39" s="43">
        <v>44211.46980044242</v>
      </c>
      <c r="B39" s="44" t="s">
        <v>169</v>
      </c>
      <c r="C39" s="45" t="s">
        <v>170</v>
      </c>
      <c r="D39" s="45" t="s">
        <v>171</v>
      </c>
      <c r="E39" s="46" t="s">
        <v>102</v>
      </c>
      <c r="F39" s="45" t="s">
        <v>103</v>
      </c>
      <c r="G39" s="45" t="s">
        <v>117</v>
      </c>
      <c r="H39" s="44" t="s">
        <v>118</v>
      </c>
      <c r="I39" s="47">
        <v>49900</v>
      </c>
    </row>
    <row r="40" spans="1:9" s="39" customFormat="1" ht="14.25">
      <c r="A40" s="4">
        <v>44212</v>
      </c>
      <c r="B40" s="40" t="s">
        <v>172</v>
      </c>
      <c r="C40" s="6" t="s">
        <v>173</v>
      </c>
      <c r="D40" s="6" t="s">
        <v>174</v>
      </c>
      <c r="E40" s="6" t="s">
        <v>96</v>
      </c>
      <c r="F40" s="5" t="s">
        <v>97</v>
      </c>
      <c r="G40" s="6" t="s">
        <v>175</v>
      </c>
      <c r="H40" s="5" t="s">
        <v>176</v>
      </c>
      <c r="I40" s="42">
        <v>16998</v>
      </c>
    </row>
    <row r="41" spans="1:9" s="39" customFormat="1" ht="14.25">
      <c r="A41" s="4">
        <v>44212</v>
      </c>
      <c r="B41" s="40" t="s">
        <v>177</v>
      </c>
      <c r="C41" s="6" t="s">
        <v>178</v>
      </c>
      <c r="D41" s="6" t="s">
        <v>179</v>
      </c>
      <c r="E41" s="6" t="s">
        <v>96</v>
      </c>
      <c r="F41" s="5" t="s">
        <v>97</v>
      </c>
      <c r="G41" s="6" t="s">
        <v>180</v>
      </c>
      <c r="H41" s="5" t="s">
        <v>160</v>
      </c>
      <c r="I41" s="42">
        <v>13400</v>
      </c>
    </row>
    <row r="42" spans="1:9" s="39" customFormat="1" ht="47.25">
      <c r="A42" s="48">
        <v>44212</v>
      </c>
      <c r="B42" s="49" t="s">
        <v>181</v>
      </c>
      <c r="C42" s="16" t="s">
        <v>153</v>
      </c>
      <c r="D42" s="50" t="s">
        <v>182</v>
      </c>
      <c r="E42" s="51" t="s">
        <v>155</v>
      </c>
      <c r="F42" s="52" t="s">
        <v>156</v>
      </c>
      <c r="G42" s="50" t="s">
        <v>27</v>
      </c>
      <c r="H42" s="53" t="s">
        <v>15</v>
      </c>
      <c r="I42" s="54">
        <v>622.79</v>
      </c>
    </row>
    <row r="43" spans="1:9" s="39" customFormat="1" ht="36">
      <c r="A43" s="48">
        <v>44212</v>
      </c>
      <c r="B43" s="49" t="s">
        <v>183</v>
      </c>
      <c r="C43" s="16" t="s">
        <v>153</v>
      </c>
      <c r="D43" s="55" t="s">
        <v>184</v>
      </c>
      <c r="E43" s="51" t="s">
        <v>155</v>
      </c>
      <c r="F43" s="52" t="s">
        <v>156</v>
      </c>
      <c r="G43" s="50" t="s">
        <v>52</v>
      </c>
      <c r="H43" s="53" t="s">
        <v>53</v>
      </c>
      <c r="I43" s="54">
        <v>4035.55</v>
      </c>
    </row>
    <row r="44" spans="1:9" s="39" customFormat="1" ht="47.25">
      <c r="A44" s="14">
        <v>44212.4172339116</v>
      </c>
      <c r="B44" s="15">
        <f>HYPERLINK("https://my.zakupki.prom.ua/remote/dispatcher/state_purchase_view/22993763","UA-2021-01-16-000380-a")</f>
        <v>0</v>
      </c>
      <c r="C44" s="16" t="s">
        <v>185</v>
      </c>
      <c r="D44" s="16" t="s">
        <v>186</v>
      </c>
      <c r="E44" s="17" t="s">
        <v>25</v>
      </c>
      <c r="F44" s="18" t="s">
        <v>26</v>
      </c>
      <c r="G44" s="16" t="s">
        <v>187</v>
      </c>
      <c r="H44" s="19" t="s">
        <v>188</v>
      </c>
      <c r="I44" s="20">
        <v>8200</v>
      </c>
    </row>
    <row r="45" spans="1:9" s="39" customFormat="1" ht="36">
      <c r="A45" s="4">
        <v>44214</v>
      </c>
      <c r="B45" s="5" t="s">
        <v>189</v>
      </c>
      <c r="C45" s="21" t="s">
        <v>190</v>
      </c>
      <c r="D45" s="7" t="s">
        <v>191</v>
      </c>
      <c r="E45" s="22" t="s">
        <v>31</v>
      </c>
      <c r="F45" s="23">
        <v>3341351</v>
      </c>
      <c r="G45" s="7" t="s">
        <v>192</v>
      </c>
      <c r="H45" s="5" t="s">
        <v>193</v>
      </c>
      <c r="I45" s="8">
        <v>2892</v>
      </c>
    </row>
    <row r="46" spans="1:9" s="39" customFormat="1" ht="24.75">
      <c r="A46" s="31">
        <v>44214</v>
      </c>
      <c r="B46" s="32" t="s">
        <v>194</v>
      </c>
      <c r="C46" s="33" t="s">
        <v>195</v>
      </c>
      <c r="D46" s="33" t="s">
        <v>196</v>
      </c>
      <c r="E46" s="34" t="s">
        <v>58</v>
      </c>
      <c r="F46" s="34" t="s">
        <v>59</v>
      </c>
      <c r="G46" s="33" t="s">
        <v>197</v>
      </c>
      <c r="H46" s="32">
        <v>2336513400</v>
      </c>
      <c r="I46" s="35">
        <v>25438</v>
      </c>
    </row>
    <row r="47" spans="1:9" s="39" customFormat="1" ht="24.75">
      <c r="A47" s="4">
        <v>44214</v>
      </c>
      <c r="B47" s="5" t="s">
        <v>198</v>
      </c>
      <c r="C47" s="6" t="s">
        <v>153</v>
      </c>
      <c r="D47" s="6"/>
      <c r="E47" s="6" t="s">
        <v>199</v>
      </c>
      <c r="F47" s="5" t="s">
        <v>200</v>
      </c>
      <c r="G47" s="6" t="s">
        <v>201</v>
      </c>
      <c r="H47" s="5" t="s">
        <v>160</v>
      </c>
      <c r="I47" s="42">
        <v>3000</v>
      </c>
    </row>
    <row r="48" spans="1:9" s="39" customFormat="1" ht="47.25">
      <c r="A48" s="56">
        <v>44214</v>
      </c>
      <c r="B48" s="44" t="s">
        <v>202</v>
      </c>
      <c r="C48" s="16" t="s">
        <v>153</v>
      </c>
      <c r="D48" s="16" t="s">
        <v>203</v>
      </c>
      <c r="E48" s="17" t="s">
        <v>204</v>
      </c>
      <c r="F48" s="44" t="s">
        <v>205</v>
      </c>
      <c r="G48" s="16" t="s">
        <v>206</v>
      </c>
      <c r="H48" s="44" t="s">
        <v>207</v>
      </c>
      <c r="I48" s="47">
        <v>45600</v>
      </c>
    </row>
    <row r="49" spans="1:9" s="39" customFormat="1" ht="24.75">
      <c r="A49" s="14">
        <v>44214.4462235924</v>
      </c>
      <c r="B49" s="15">
        <f>HYPERLINK("https://my.zakupki.prom.ua/remote/dispatcher/state_purchase_view/23012123","UA-2021-01-18-000373-a")</f>
        <v>0</v>
      </c>
      <c r="C49" s="16" t="s">
        <v>208</v>
      </c>
      <c r="D49" s="16" t="s">
        <v>209</v>
      </c>
      <c r="E49" s="17" t="s">
        <v>25</v>
      </c>
      <c r="F49" s="18" t="s">
        <v>26</v>
      </c>
      <c r="G49" s="16" t="s">
        <v>210</v>
      </c>
      <c r="H49" s="19" t="s">
        <v>211</v>
      </c>
      <c r="I49" s="20">
        <v>3160</v>
      </c>
    </row>
    <row r="50" spans="1:9" s="39" customFormat="1" ht="24.75">
      <c r="A50" s="14">
        <v>44214.6593287037</v>
      </c>
      <c r="B50" s="15">
        <f>HYPERLINK("https://my.zakupki.prom.ua/remote/dispatcher/state_purchase_view/23030628","UA-2021-01-18-004454-a")</f>
        <v>0</v>
      </c>
      <c r="C50" s="16" t="s">
        <v>212</v>
      </c>
      <c r="D50" s="16" t="s">
        <v>213</v>
      </c>
      <c r="E50" s="17" t="s">
        <v>25</v>
      </c>
      <c r="F50" s="18" t="s">
        <v>26</v>
      </c>
      <c r="G50" s="16" t="s">
        <v>214</v>
      </c>
      <c r="H50" s="19" t="s">
        <v>215</v>
      </c>
      <c r="I50" s="20">
        <v>2150</v>
      </c>
    </row>
    <row r="51" spans="1:9" s="39" customFormat="1" ht="24.75">
      <c r="A51" s="24">
        <v>44214.77361111111</v>
      </c>
      <c r="B51" s="25" t="s">
        <v>216</v>
      </c>
      <c r="C51" s="26" t="s">
        <v>217</v>
      </c>
      <c r="D51" s="26" t="s">
        <v>218</v>
      </c>
      <c r="E51" s="27" t="s">
        <v>37</v>
      </c>
      <c r="F51" s="26" t="s">
        <v>38</v>
      </c>
      <c r="G51" s="26" t="s">
        <v>219</v>
      </c>
      <c r="H51" s="28">
        <v>2860603873</v>
      </c>
      <c r="I51" s="30">
        <v>34818</v>
      </c>
    </row>
    <row r="52" spans="1:9" s="39" customFormat="1" ht="36">
      <c r="A52" s="4">
        <v>44215</v>
      </c>
      <c r="B52" s="5" t="s">
        <v>220</v>
      </c>
      <c r="C52" s="21" t="s">
        <v>221</v>
      </c>
      <c r="D52" s="7" t="s">
        <v>222</v>
      </c>
      <c r="E52" s="22" t="s">
        <v>31</v>
      </c>
      <c r="F52" s="23">
        <v>3341351</v>
      </c>
      <c r="G52" s="7" t="s">
        <v>223</v>
      </c>
      <c r="H52" s="5" t="s">
        <v>224</v>
      </c>
      <c r="I52" s="8">
        <v>4200</v>
      </c>
    </row>
    <row r="53" spans="1:9" s="39" customFormat="1" ht="47.25">
      <c r="A53" s="4">
        <v>44215</v>
      </c>
      <c r="B53" s="5" t="s">
        <v>225</v>
      </c>
      <c r="C53" s="21" t="s">
        <v>226</v>
      </c>
      <c r="D53" s="7" t="s">
        <v>227</v>
      </c>
      <c r="E53" s="22" t="s">
        <v>31</v>
      </c>
      <c r="F53" s="23">
        <v>3341351</v>
      </c>
      <c r="G53" s="7" t="s">
        <v>228</v>
      </c>
      <c r="H53" s="5" t="s">
        <v>229</v>
      </c>
      <c r="I53" s="8">
        <v>49920</v>
      </c>
    </row>
    <row r="54" spans="1:9" s="39" customFormat="1" ht="36">
      <c r="A54" s="4">
        <v>44215</v>
      </c>
      <c r="B54" s="5" t="s">
        <v>230</v>
      </c>
      <c r="C54" s="21" t="s">
        <v>231</v>
      </c>
      <c r="D54" s="7" t="s">
        <v>42</v>
      </c>
      <c r="E54" s="22" t="s">
        <v>31</v>
      </c>
      <c r="F54" s="23">
        <v>3341351</v>
      </c>
      <c r="G54" s="7" t="s">
        <v>232</v>
      </c>
      <c r="H54" s="5" t="s">
        <v>233</v>
      </c>
      <c r="I54" s="8">
        <v>7470</v>
      </c>
    </row>
    <row r="55" spans="1:9" s="39" customFormat="1" ht="24.75">
      <c r="A55" s="4">
        <v>44215</v>
      </c>
      <c r="B55" s="5" t="s">
        <v>234</v>
      </c>
      <c r="C55" s="6" t="s">
        <v>235</v>
      </c>
      <c r="D55" s="7" t="s">
        <v>236</v>
      </c>
      <c r="E55" s="6" t="s">
        <v>12</v>
      </c>
      <c r="F55" s="5" t="s">
        <v>13</v>
      </c>
      <c r="G55" s="6" t="s">
        <v>237</v>
      </c>
      <c r="H55" s="5" t="s">
        <v>98</v>
      </c>
      <c r="I55" s="8" t="s">
        <v>238</v>
      </c>
    </row>
    <row r="56" spans="1:9" s="39" customFormat="1" ht="14.25">
      <c r="A56" s="36">
        <v>44215</v>
      </c>
      <c r="B56" s="37" t="s">
        <v>239</v>
      </c>
      <c r="C56" s="38" t="s">
        <v>240</v>
      </c>
      <c r="D56" s="11" t="s">
        <v>241</v>
      </c>
      <c r="E56" s="6" t="s">
        <v>20</v>
      </c>
      <c r="F56" s="5" t="s">
        <v>21</v>
      </c>
      <c r="G56" s="10" t="s">
        <v>242</v>
      </c>
      <c r="H56" s="12">
        <v>20241488</v>
      </c>
      <c r="I56" s="13">
        <v>560</v>
      </c>
    </row>
    <row r="57" spans="1:9" s="39" customFormat="1" ht="24.75">
      <c r="A57" s="36">
        <v>44215</v>
      </c>
      <c r="B57" s="37" t="s">
        <v>243</v>
      </c>
      <c r="C57" s="10" t="s">
        <v>244</v>
      </c>
      <c r="D57" s="11" t="s">
        <v>245</v>
      </c>
      <c r="E57" s="6" t="s">
        <v>20</v>
      </c>
      <c r="F57" s="5" t="s">
        <v>21</v>
      </c>
      <c r="G57" s="10" t="s">
        <v>246</v>
      </c>
      <c r="H57" s="12">
        <v>33006821</v>
      </c>
      <c r="I57" s="13">
        <v>1600</v>
      </c>
    </row>
    <row r="58" spans="1:9" s="39" customFormat="1" ht="24.75">
      <c r="A58" s="36">
        <v>44215</v>
      </c>
      <c r="B58" s="37" t="s">
        <v>247</v>
      </c>
      <c r="C58" s="38" t="s">
        <v>248</v>
      </c>
      <c r="D58" s="11" t="s">
        <v>245</v>
      </c>
      <c r="E58" s="6" t="s">
        <v>20</v>
      </c>
      <c r="F58" s="5" t="s">
        <v>21</v>
      </c>
      <c r="G58" s="10" t="s">
        <v>249</v>
      </c>
      <c r="H58" s="12">
        <v>36157713</v>
      </c>
      <c r="I58" s="13">
        <v>1200</v>
      </c>
    </row>
    <row r="59" spans="1:9" s="39" customFormat="1" ht="36">
      <c r="A59" s="36">
        <v>44215</v>
      </c>
      <c r="B59" s="37" t="s">
        <v>250</v>
      </c>
      <c r="C59" s="10" t="s">
        <v>251</v>
      </c>
      <c r="D59" s="11" t="s">
        <v>245</v>
      </c>
      <c r="E59" s="6" t="s">
        <v>20</v>
      </c>
      <c r="F59" s="5" t="s">
        <v>21</v>
      </c>
      <c r="G59" s="10" t="s">
        <v>252</v>
      </c>
      <c r="H59" s="12">
        <v>3271013704</v>
      </c>
      <c r="I59" s="13">
        <v>2735</v>
      </c>
    </row>
    <row r="60" spans="1:9" s="39" customFormat="1" ht="14.25">
      <c r="A60" s="57">
        <v>44215</v>
      </c>
      <c r="B60" s="32" t="s">
        <v>253</v>
      </c>
      <c r="C60" s="33" t="s">
        <v>254</v>
      </c>
      <c r="D60" s="33" t="s">
        <v>140</v>
      </c>
      <c r="E60" s="34" t="s">
        <v>58</v>
      </c>
      <c r="F60" s="34" t="s">
        <v>59</v>
      </c>
      <c r="G60" s="33" t="s">
        <v>255</v>
      </c>
      <c r="H60" s="32">
        <v>31277213</v>
      </c>
      <c r="I60" s="35">
        <v>28338.89</v>
      </c>
    </row>
    <row r="61" spans="1:9" s="39" customFormat="1" ht="24.75">
      <c r="A61" s="4">
        <v>44215</v>
      </c>
      <c r="B61" s="5" t="s">
        <v>256</v>
      </c>
      <c r="C61" s="6" t="s">
        <v>257</v>
      </c>
      <c r="D61" s="6"/>
      <c r="E61" s="6" t="s">
        <v>199</v>
      </c>
      <c r="F61" s="5" t="s">
        <v>200</v>
      </c>
      <c r="G61" s="6" t="s">
        <v>258</v>
      </c>
      <c r="H61" s="5" t="s">
        <v>207</v>
      </c>
      <c r="I61" s="42">
        <v>8400</v>
      </c>
    </row>
    <row r="62" spans="1:9" s="39" customFormat="1" ht="24.75">
      <c r="A62" s="4">
        <v>44215</v>
      </c>
      <c r="B62" s="40" t="s">
        <v>259</v>
      </c>
      <c r="C62" s="6" t="s">
        <v>260</v>
      </c>
      <c r="D62" s="6" t="s">
        <v>261</v>
      </c>
      <c r="E62" s="6" t="s">
        <v>96</v>
      </c>
      <c r="F62" s="5" t="s">
        <v>97</v>
      </c>
      <c r="G62" s="6" t="s">
        <v>262</v>
      </c>
      <c r="H62" s="5" t="s">
        <v>263</v>
      </c>
      <c r="I62" s="42">
        <v>11400</v>
      </c>
    </row>
    <row r="63" spans="1:9" s="39" customFormat="1" ht="14.25">
      <c r="A63" s="4">
        <v>44215</v>
      </c>
      <c r="B63" s="40" t="s">
        <v>264</v>
      </c>
      <c r="C63" s="6" t="s">
        <v>265</v>
      </c>
      <c r="D63" s="6" t="s">
        <v>266</v>
      </c>
      <c r="E63" s="6" t="s">
        <v>96</v>
      </c>
      <c r="F63" s="5" t="s">
        <v>97</v>
      </c>
      <c r="G63" s="6" t="s">
        <v>267</v>
      </c>
      <c r="H63" s="5" t="s">
        <v>268</v>
      </c>
      <c r="I63" s="42">
        <v>4800</v>
      </c>
    </row>
    <row r="64" spans="1:9" s="39" customFormat="1" ht="36">
      <c r="A64" s="56">
        <v>44215</v>
      </c>
      <c r="B64" s="44" t="s">
        <v>269</v>
      </c>
      <c r="C64" s="16" t="s">
        <v>153</v>
      </c>
      <c r="D64" s="16" t="s">
        <v>270</v>
      </c>
      <c r="E64" s="17" t="s">
        <v>204</v>
      </c>
      <c r="F64" s="44" t="s">
        <v>205</v>
      </c>
      <c r="G64" s="16" t="s">
        <v>271</v>
      </c>
      <c r="H64" s="44" t="s">
        <v>135</v>
      </c>
      <c r="I64" s="47">
        <v>3308.28</v>
      </c>
    </row>
    <row r="65" spans="1:9" s="39" customFormat="1" ht="24.75">
      <c r="A65" s="24">
        <v>44215.592361111114</v>
      </c>
      <c r="B65" s="25" t="s">
        <v>272</v>
      </c>
      <c r="C65" s="26" t="s">
        <v>273</v>
      </c>
      <c r="D65" s="26" t="s">
        <v>274</v>
      </c>
      <c r="E65" s="27" t="s">
        <v>37</v>
      </c>
      <c r="F65" s="26" t="s">
        <v>38</v>
      </c>
      <c r="G65" s="26" t="s">
        <v>275</v>
      </c>
      <c r="H65" s="28">
        <v>37829234</v>
      </c>
      <c r="I65" s="30">
        <v>8400</v>
      </c>
    </row>
    <row r="66" spans="1:9" s="39" customFormat="1" ht="24.75">
      <c r="A66" s="24">
        <v>44215.595138888886</v>
      </c>
      <c r="B66" s="25" t="s">
        <v>276</v>
      </c>
      <c r="C66" s="26" t="s">
        <v>273</v>
      </c>
      <c r="D66" s="26" t="s">
        <v>274</v>
      </c>
      <c r="E66" s="27" t="s">
        <v>37</v>
      </c>
      <c r="F66" s="26" t="s">
        <v>38</v>
      </c>
      <c r="G66" s="26" t="s">
        <v>275</v>
      </c>
      <c r="H66" s="28">
        <v>37829234</v>
      </c>
      <c r="I66" s="30">
        <v>21000</v>
      </c>
    </row>
    <row r="67" spans="1:9" s="39" customFormat="1" ht="24.75">
      <c r="A67" s="43">
        <v>44215.596775058126</v>
      </c>
      <c r="B67" s="44" t="s">
        <v>277</v>
      </c>
      <c r="C67" s="45" t="s">
        <v>278</v>
      </c>
      <c r="D67" s="45" t="s">
        <v>279</v>
      </c>
      <c r="E67" s="46" t="s">
        <v>102</v>
      </c>
      <c r="F67" s="45" t="s">
        <v>103</v>
      </c>
      <c r="G67" s="45" t="s">
        <v>109</v>
      </c>
      <c r="H67" s="44" t="s">
        <v>110</v>
      </c>
      <c r="I67" s="47">
        <v>19800</v>
      </c>
    </row>
    <row r="68" spans="1:9" s="39" customFormat="1" ht="24.75">
      <c r="A68" s="43">
        <v>44215.60471831659</v>
      </c>
      <c r="B68" s="44" t="s">
        <v>280</v>
      </c>
      <c r="C68" s="45" t="s">
        <v>281</v>
      </c>
      <c r="D68" s="45" t="s">
        <v>282</v>
      </c>
      <c r="E68" s="46" t="s">
        <v>102</v>
      </c>
      <c r="F68" s="45" t="s">
        <v>103</v>
      </c>
      <c r="G68" s="45" t="s">
        <v>109</v>
      </c>
      <c r="H68" s="44" t="s">
        <v>110</v>
      </c>
      <c r="I68" s="47">
        <v>11160</v>
      </c>
    </row>
    <row r="69" spans="1:9" s="39" customFormat="1" ht="24.75">
      <c r="A69" s="43">
        <v>44215.62575862874</v>
      </c>
      <c r="B69" s="44" t="s">
        <v>283</v>
      </c>
      <c r="C69" s="45" t="s">
        <v>284</v>
      </c>
      <c r="D69" s="45" t="s">
        <v>285</v>
      </c>
      <c r="E69" s="46" t="s">
        <v>102</v>
      </c>
      <c r="F69" s="45" t="s">
        <v>103</v>
      </c>
      <c r="G69" s="45" t="s">
        <v>109</v>
      </c>
      <c r="H69" s="44" t="s">
        <v>110</v>
      </c>
      <c r="I69" s="47">
        <v>8000</v>
      </c>
    </row>
    <row r="70" spans="1:9" s="39" customFormat="1" ht="24.75">
      <c r="A70" s="14">
        <v>44215.6494117035</v>
      </c>
      <c r="B70" s="15">
        <f>HYPERLINK("https://my.zakupki.prom.ua/remote/dispatcher/state_purchase_view/23057886","UA-2021-01-19-004117-a")</f>
        <v>0</v>
      </c>
      <c r="C70" s="16" t="s">
        <v>286</v>
      </c>
      <c r="D70" s="16" t="s">
        <v>287</v>
      </c>
      <c r="E70" s="17" t="s">
        <v>25</v>
      </c>
      <c r="F70" s="18" t="s">
        <v>26</v>
      </c>
      <c r="G70" s="16" t="s">
        <v>288</v>
      </c>
      <c r="H70" s="19" t="s">
        <v>289</v>
      </c>
      <c r="I70" s="20">
        <v>46400</v>
      </c>
    </row>
    <row r="71" spans="1:9" s="39" customFormat="1" ht="36">
      <c r="A71" s="24">
        <v>44215.677083333336</v>
      </c>
      <c r="B71" s="25" t="s">
        <v>290</v>
      </c>
      <c r="C71" s="26" t="s">
        <v>291</v>
      </c>
      <c r="D71" s="26" t="s">
        <v>292</v>
      </c>
      <c r="E71" s="27" t="s">
        <v>37</v>
      </c>
      <c r="F71" s="26" t="s">
        <v>38</v>
      </c>
      <c r="G71" s="26" t="s">
        <v>293</v>
      </c>
      <c r="H71" s="28">
        <v>3341351</v>
      </c>
      <c r="I71" s="30">
        <v>32100</v>
      </c>
    </row>
    <row r="72" spans="1:9" s="39" customFormat="1" ht="24.75">
      <c r="A72" s="4">
        <v>44216</v>
      </c>
      <c r="B72" s="5" t="s">
        <v>294</v>
      </c>
      <c r="C72" s="6" t="s">
        <v>295</v>
      </c>
      <c r="D72" s="7" t="s">
        <v>296</v>
      </c>
      <c r="E72" s="6" t="s">
        <v>12</v>
      </c>
      <c r="F72" s="5" t="s">
        <v>13</v>
      </c>
      <c r="G72" s="6" t="s">
        <v>297</v>
      </c>
      <c r="H72" s="5" t="s">
        <v>160</v>
      </c>
      <c r="I72" s="8" t="s">
        <v>298</v>
      </c>
    </row>
    <row r="73" spans="1:9" s="39" customFormat="1" ht="24.75">
      <c r="A73" s="58">
        <v>44216</v>
      </c>
      <c r="B73" s="59" t="s">
        <v>299</v>
      </c>
      <c r="C73" s="60" t="s">
        <v>257</v>
      </c>
      <c r="D73" s="60" t="s">
        <v>179</v>
      </c>
      <c r="E73" s="7" t="s">
        <v>300</v>
      </c>
      <c r="F73" s="7" t="s">
        <v>301</v>
      </c>
      <c r="G73" s="60" t="s">
        <v>302</v>
      </c>
      <c r="H73" s="59">
        <v>21560766</v>
      </c>
      <c r="I73" s="61">
        <v>7300</v>
      </c>
    </row>
    <row r="74" spans="1:9" s="39" customFormat="1" ht="24.75">
      <c r="A74" s="58">
        <v>44216</v>
      </c>
      <c r="B74" s="59" t="s">
        <v>303</v>
      </c>
      <c r="C74" s="60" t="s">
        <v>257</v>
      </c>
      <c r="D74" s="60" t="s">
        <v>304</v>
      </c>
      <c r="E74" s="7" t="s">
        <v>300</v>
      </c>
      <c r="F74" s="7" t="s">
        <v>301</v>
      </c>
      <c r="G74" s="60" t="s">
        <v>305</v>
      </c>
      <c r="H74" s="59">
        <v>21673832</v>
      </c>
      <c r="I74" s="61">
        <v>11988</v>
      </c>
    </row>
    <row r="75" spans="1:9" s="39" customFormat="1" ht="24.75">
      <c r="A75" s="58">
        <v>44216</v>
      </c>
      <c r="B75" s="59" t="s">
        <v>306</v>
      </c>
      <c r="C75" s="60" t="s">
        <v>257</v>
      </c>
      <c r="D75" s="60" t="s">
        <v>140</v>
      </c>
      <c r="E75" s="7" t="s">
        <v>300</v>
      </c>
      <c r="F75" s="7" t="s">
        <v>301</v>
      </c>
      <c r="G75" s="60" t="s">
        <v>307</v>
      </c>
      <c r="H75" s="59">
        <v>31277213</v>
      </c>
      <c r="I75" s="61">
        <v>40396.28</v>
      </c>
    </row>
    <row r="76" spans="1:9" s="39" customFormat="1" ht="58.5">
      <c r="A76" s="31">
        <v>44216</v>
      </c>
      <c r="B76" s="62" t="s">
        <v>308</v>
      </c>
      <c r="C76" s="34" t="s">
        <v>309</v>
      </c>
      <c r="D76" s="34" t="s">
        <v>179</v>
      </c>
      <c r="E76" s="34" t="s">
        <v>58</v>
      </c>
      <c r="F76" s="34" t="s">
        <v>59</v>
      </c>
      <c r="G76" s="34" t="s">
        <v>180</v>
      </c>
      <c r="H76" s="62" t="s">
        <v>160</v>
      </c>
      <c r="I76" s="35">
        <v>10525.54</v>
      </c>
    </row>
    <row r="77" spans="1:9" s="39" customFormat="1" ht="47.25">
      <c r="A77" s="31">
        <v>44216</v>
      </c>
      <c r="B77" s="62" t="s">
        <v>310</v>
      </c>
      <c r="C77" s="34" t="s">
        <v>311</v>
      </c>
      <c r="D77" s="34" t="s">
        <v>95</v>
      </c>
      <c r="E77" s="34" t="s">
        <v>58</v>
      </c>
      <c r="F77" s="34" t="s">
        <v>59</v>
      </c>
      <c r="G77" s="34" t="s">
        <v>312</v>
      </c>
      <c r="H77" s="62" t="s">
        <v>313</v>
      </c>
      <c r="I77" s="35">
        <v>2649.36</v>
      </c>
    </row>
    <row r="78" spans="1:9" s="39" customFormat="1" ht="14.25">
      <c r="A78" s="4">
        <v>44216</v>
      </c>
      <c r="B78" s="5" t="s">
        <v>314</v>
      </c>
      <c r="C78" s="6" t="s">
        <v>257</v>
      </c>
      <c r="D78" s="6"/>
      <c r="E78" s="6" t="s">
        <v>199</v>
      </c>
      <c r="F78" s="5" t="s">
        <v>200</v>
      </c>
      <c r="G78" s="6" t="s">
        <v>315</v>
      </c>
      <c r="H78" s="5" t="s">
        <v>316</v>
      </c>
      <c r="I78" s="42">
        <v>11495.96</v>
      </c>
    </row>
    <row r="79" spans="1:9" s="39" customFormat="1" ht="24.75">
      <c r="A79" s="56">
        <v>44216</v>
      </c>
      <c r="B79" s="44" t="s">
        <v>317</v>
      </c>
      <c r="C79" s="16" t="s">
        <v>153</v>
      </c>
      <c r="D79" s="16" t="s">
        <v>179</v>
      </c>
      <c r="E79" s="17" t="s">
        <v>204</v>
      </c>
      <c r="F79" s="44" t="s">
        <v>205</v>
      </c>
      <c r="G79" s="16" t="s">
        <v>159</v>
      </c>
      <c r="H79" s="44" t="s">
        <v>160</v>
      </c>
      <c r="I79" s="47">
        <v>8000</v>
      </c>
    </row>
    <row r="80" spans="1:9" s="39" customFormat="1" ht="24.75">
      <c r="A80" s="24">
        <v>44216.55486111111</v>
      </c>
      <c r="B80" s="25" t="s">
        <v>318</v>
      </c>
      <c r="C80" s="26" t="s">
        <v>319</v>
      </c>
      <c r="D80" s="26" t="s">
        <v>320</v>
      </c>
      <c r="E80" s="27" t="s">
        <v>37</v>
      </c>
      <c r="F80" s="26" t="s">
        <v>38</v>
      </c>
      <c r="G80" s="26" t="s">
        <v>321</v>
      </c>
      <c r="H80" s="28">
        <v>2734409717</v>
      </c>
      <c r="I80" s="30">
        <v>19498</v>
      </c>
    </row>
    <row r="81" spans="1:9" s="39" customFormat="1" ht="24.75">
      <c r="A81" s="14">
        <v>44216.6230410907</v>
      </c>
      <c r="B81" s="15">
        <f>HYPERLINK("https://my.zakupki.prom.ua/remote/dispatcher/state_purchase_view/23092593","UA-2021-01-20-004888-b")</f>
        <v>0</v>
      </c>
      <c r="C81" s="16" t="s">
        <v>322</v>
      </c>
      <c r="D81" s="16" t="s">
        <v>323</v>
      </c>
      <c r="E81" s="17" t="s">
        <v>25</v>
      </c>
      <c r="F81" s="18" t="s">
        <v>26</v>
      </c>
      <c r="G81" s="16" t="s">
        <v>159</v>
      </c>
      <c r="H81" s="19" t="s">
        <v>160</v>
      </c>
      <c r="I81" s="20">
        <v>110.88</v>
      </c>
    </row>
    <row r="82" spans="1:9" s="39" customFormat="1" ht="24.75">
      <c r="A82" s="14">
        <v>44216.7178747827</v>
      </c>
      <c r="B82" s="15">
        <f>HYPERLINK("https://my.zakupki.prom.ua/remote/dispatcher/state_purchase_view/23103435","UA-2021-01-20-007411-b")</f>
        <v>0</v>
      </c>
      <c r="C82" s="16" t="s">
        <v>324</v>
      </c>
      <c r="D82" s="16" t="s">
        <v>325</v>
      </c>
      <c r="E82" s="17" t="s">
        <v>25</v>
      </c>
      <c r="F82" s="18" t="s">
        <v>26</v>
      </c>
      <c r="G82" s="16" t="s">
        <v>326</v>
      </c>
      <c r="H82" s="19" t="s">
        <v>327</v>
      </c>
      <c r="I82" s="20">
        <v>5675.1</v>
      </c>
    </row>
    <row r="83" spans="1:9" s="39" customFormat="1" ht="24.75">
      <c r="A83" s="14">
        <v>44216.7248060352</v>
      </c>
      <c r="B83" s="15">
        <f>HYPERLINK("https://my.zakupki.prom.ua/remote/dispatcher/state_purchase_view/23103877","UA-2021-01-20-007526-b")</f>
        <v>0</v>
      </c>
      <c r="C83" s="16" t="s">
        <v>328</v>
      </c>
      <c r="D83" s="16" t="s">
        <v>329</v>
      </c>
      <c r="E83" s="17" t="s">
        <v>25</v>
      </c>
      <c r="F83" s="18" t="s">
        <v>26</v>
      </c>
      <c r="G83" s="16" t="s">
        <v>330</v>
      </c>
      <c r="H83" s="19" t="s">
        <v>331</v>
      </c>
      <c r="I83" s="20">
        <v>2700</v>
      </c>
    </row>
    <row r="84" spans="1:9" s="39" customFormat="1" ht="24.75">
      <c r="A84" s="36">
        <v>44217</v>
      </c>
      <c r="B84" s="37" t="s">
        <v>332</v>
      </c>
      <c r="C84" s="10" t="s">
        <v>333</v>
      </c>
      <c r="D84" s="11" t="s">
        <v>143</v>
      </c>
      <c r="E84" s="6" t="s">
        <v>20</v>
      </c>
      <c r="F84" s="5" t="s">
        <v>21</v>
      </c>
      <c r="G84" s="10" t="s">
        <v>151</v>
      </c>
      <c r="H84" s="12">
        <v>2462506970</v>
      </c>
      <c r="I84" s="13">
        <v>24600</v>
      </c>
    </row>
    <row r="85" spans="1:9" s="39" customFormat="1" ht="36">
      <c r="A85" s="36">
        <v>44217</v>
      </c>
      <c r="B85" s="37" t="s">
        <v>334</v>
      </c>
      <c r="C85" s="10" t="s">
        <v>335</v>
      </c>
      <c r="D85" s="11" t="s">
        <v>336</v>
      </c>
      <c r="E85" s="6" t="s">
        <v>20</v>
      </c>
      <c r="F85" s="5" t="s">
        <v>21</v>
      </c>
      <c r="G85" s="10" t="s">
        <v>337</v>
      </c>
      <c r="H85" s="12">
        <v>31222520</v>
      </c>
      <c r="I85" s="13">
        <v>43500</v>
      </c>
    </row>
    <row r="86" spans="1:9" s="39" customFormat="1" ht="47.25">
      <c r="A86" s="36">
        <v>44217</v>
      </c>
      <c r="B86" s="37" t="s">
        <v>338</v>
      </c>
      <c r="C86" s="10" t="s">
        <v>339</v>
      </c>
      <c r="D86" s="11" t="s">
        <v>196</v>
      </c>
      <c r="E86" s="6" t="s">
        <v>20</v>
      </c>
      <c r="F86" s="5" t="s">
        <v>21</v>
      </c>
      <c r="G86" s="10" t="s">
        <v>340</v>
      </c>
      <c r="H86" s="12">
        <v>42668690</v>
      </c>
      <c r="I86" s="13">
        <v>42900</v>
      </c>
    </row>
    <row r="87" spans="1:9" s="39" customFormat="1" ht="36">
      <c r="A87" s="43">
        <v>44217.46801988178</v>
      </c>
      <c r="B87" s="44" t="s">
        <v>341</v>
      </c>
      <c r="C87" s="45" t="s">
        <v>342</v>
      </c>
      <c r="D87" s="45" t="s">
        <v>343</v>
      </c>
      <c r="E87" s="46" t="s">
        <v>102</v>
      </c>
      <c r="F87" s="45" t="s">
        <v>103</v>
      </c>
      <c r="G87" s="45" t="s">
        <v>344</v>
      </c>
      <c r="H87" s="44" t="s">
        <v>268</v>
      </c>
      <c r="I87" s="47">
        <v>16200</v>
      </c>
    </row>
    <row r="88" spans="1:9" s="39" customFormat="1" ht="36">
      <c r="A88" s="43">
        <v>44217.484649168764</v>
      </c>
      <c r="B88" s="44" t="s">
        <v>345</v>
      </c>
      <c r="C88" s="45" t="s">
        <v>346</v>
      </c>
      <c r="D88" s="45" t="s">
        <v>347</v>
      </c>
      <c r="E88" s="46" t="s">
        <v>102</v>
      </c>
      <c r="F88" s="45" t="s">
        <v>103</v>
      </c>
      <c r="G88" s="45" t="s">
        <v>348</v>
      </c>
      <c r="H88" s="44" t="s">
        <v>349</v>
      </c>
      <c r="I88" s="47">
        <v>10758</v>
      </c>
    </row>
    <row r="89" spans="1:9" s="39" customFormat="1" ht="24.75">
      <c r="A89" s="24">
        <v>44217.56041666667</v>
      </c>
      <c r="B89" s="25" t="s">
        <v>350</v>
      </c>
      <c r="C89" s="26" t="s">
        <v>351</v>
      </c>
      <c r="D89" s="26" t="s">
        <v>352</v>
      </c>
      <c r="E89" s="27" t="s">
        <v>37</v>
      </c>
      <c r="F89" s="26" t="s">
        <v>38</v>
      </c>
      <c r="G89" s="26" t="s">
        <v>353</v>
      </c>
      <c r="H89" s="28">
        <v>37364531</v>
      </c>
      <c r="I89" s="63">
        <v>16646.04</v>
      </c>
    </row>
    <row r="90" spans="1:9" s="39" customFormat="1" ht="36">
      <c r="A90" s="43">
        <v>44217.61000819964</v>
      </c>
      <c r="B90" s="44" t="s">
        <v>354</v>
      </c>
      <c r="C90" s="45" t="s">
        <v>355</v>
      </c>
      <c r="D90" s="45" t="s">
        <v>356</v>
      </c>
      <c r="E90" s="46" t="s">
        <v>102</v>
      </c>
      <c r="F90" s="45" t="s">
        <v>103</v>
      </c>
      <c r="G90" s="45" t="s">
        <v>357</v>
      </c>
      <c r="H90" s="44" t="s">
        <v>358</v>
      </c>
      <c r="I90" s="47">
        <v>8850</v>
      </c>
    </row>
    <row r="91" spans="1:9" s="39" customFormat="1" ht="36">
      <c r="A91" s="43">
        <v>44217.63069024026</v>
      </c>
      <c r="B91" s="44" t="s">
        <v>359</v>
      </c>
      <c r="C91" s="45" t="s">
        <v>360</v>
      </c>
      <c r="D91" s="45" t="s">
        <v>361</v>
      </c>
      <c r="E91" s="46" t="s">
        <v>102</v>
      </c>
      <c r="F91" s="45" t="s">
        <v>103</v>
      </c>
      <c r="G91" s="45" t="s">
        <v>357</v>
      </c>
      <c r="H91" s="44" t="s">
        <v>358</v>
      </c>
      <c r="I91" s="47">
        <v>13750</v>
      </c>
    </row>
    <row r="92" spans="1:9" s="39" customFormat="1" ht="36">
      <c r="A92" s="14">
        <v>44217.6631804449</v>
      </c>
      <c r="B92" s="15">
        <f>HYPERLINK("https://my.zakupki.prom.ua/remote/dispatcher/state_purchase_view/23136067","UA-2021-01-21-008382-b")</f>
        <v>0</v>
      </c>
      <c r="C92" s="16" t="s">
        <v>362</v>
      </c>
      <c r="D92" s="16" t="s">
        <v>363</v>
      </c>
      <c r="E92" s="17" t="s">
        <v>25</v>
      </c>
      <c r="F92" s="18" t="s">
        <v>26</v>
      </c>
      <c r="G92" s="16" t="s">
        <v>364</v>
      </c>
      <c r="H92" s="19" t="s">
        <v>145</v>
      </c>
      <c r="I92" s="20">
        <v>6000</v>
      </c>
    </row>
    <row r="93" spans="1:9" s="39" customFormat="1" ht="24.75">
      <c r="A93" s="14">
        <v>44217.6927039181</v>
      </c>
      <c r="B93" s="15">
        <f>HYPERLINK("https://my.zakupki.prom.ua/remote/dispatcher/state_purchase_view/23111395","UA-2021-01-21-001158-b")</f>
        <v>0</v>
      </c>
      <c r="C93" s="16" t="s">
        <v>362</v>
      </c>
      <c r="D93" s="16" t="s">
        <v>363</v>
      </c>
      <c r="E93" s="17" t="s">
        <v>25</v>
      </c>
      <c r="F93" s="18" t="s">
        <v>26</v>
      </c>
      <c r="G93" s="16" t="s">
        <v>365</v>
      </c>
      <c r="H93" s="19" t="s">
        <v>366</v>
      </c>
      <c r="I93" s="20">
        <v>20998</v>
      </c>
    </row>
    <row r="94" spans="1:9" s="39" customFormat="1" ht="24.75">
      <c r="A94" s="14">
        <v>44217.7049305677</v>
      </c>
      <c r="B94" s="15">
        <f>HYPERLINK("https://my.zakupki.prom.ua/remote/dispatcher/state_purchase_view/23142718","UA-2021-01-21-010314-b")</f>
        <v>0</v>
      </c>
      <c r="C94" s="16" t="s">
        <v>362</v>
      </c>
      <c r="D94" s="16" t="s">
        <v>363</v>
      </c>
      <c r="E94" s="17" t="s">
        <v>25</v>
      </c>
      <c r="F94" s="18" t="s">
        <v>26</v>
      </c>
      <c r="G94" s="16" t="s">
        <v>365</v>
      </c>
      <c r="H94" s="19" t="s">
        <v>366</v>
      </c>
      <c r="I94" s="20">
        <v>20988</v>
      </c>
    </row>
    <row r="95" spans="1:9" s="39" customFormat="1" ht="36">
      <c r="A95" s="4">
        <v>44218</v>
      </c>
      <c r="B95" s="5" t="s">
        <v>367</v>
      </c>
      <c r="C95" s="21" t="s">
        <v>368</v>
      </c>
      <c r="D95" s="7" t="s">
        <v>369</v>
      </c>
      <c r="E95" s="22" t="s">
        <v>31</v>
      </c>
      <c r="F95" s="23">
        <v>3341351</v>
      </c>
      <c r="G95" s="7" t="s">
        <v>370</v>
      </c>
      <c r="H95" s="5" t="s">
        <v>371</v>
      </c>
      <c r="I95" s="8">
        <v>10000</v>
      </c>
    </row>
    <row r="96" spans="1:9" s="39" customFormat="1" ht="36">
      <c r="A96" s="4">
        <v>44218</v>
      </c>
      <c r="B96" s="5" t="s">
        <v>372</v>
      </c>
      <c r="C96" s="21" t="s">
        <v>373</v>
      </c>
      <c r="D96" s="7" t="s">
        <v>57</v>
      </c>
      <c r="E96" s="22" t="s">
        <v>31</v>
      </c>
      <c r="F96" s="23">
        <v>3341351</v>
      </c>
      <c r="G96" s="7" t="s">
        <v>370</v>
      </c>
      <c r="H96" s="5" t="s">
        <v>371</v>
      </c>
      <c r="I96" s="8">
        <v>10000</v>
      </c>
    </row>
    <row r="97" spans="1:9" s="39" customFormat="1" ht="24.75">
      <c r="A97" s="43">
        <v>44218.49437033604</v>
      </c>
      <c r="B97" s="44" t="s">
        <v>374</v>
      </c>
      <c r="C97" s="45" t="s">
        <v>375</v>
      </c>
      <c r="D97" s="45" t="s">
        <v>376</v>
      </c>
      <c r="E97" s="46" t="s">
        <v>102</v>
      </c>
      <c r="F97" s="45" t="s">
        <v>103</v>
      </c>
      <c r="G97" s="45" t="s">
        <v>377</v>
      </c>
      <c r="H97" s="44" t="s">
        <v>378</v>
      </c>
      <c r="I97" s="47">
        <v>3533</v>
      </c>
    </row>
    <row r="98" spans="1:9" s="39" customFormat="1" ht="24.75">
      <c r="A98" s="43">
        <v>44218.5135332308</v>
      </c>
      <c r="B98" s="44" t="s">
        <v>379</v>
      </c>
      <c r="C98" s="45" t="s">
        <v>380</v>
      </c>
      <c r="D98" s="45" t="s">
        <v>381</v>
      </c>
      <c r="E98" s="46" t="s">
        <v>102</v>
      </c>
      <c r="F98" s="45" t="s">
        <v>103</v>
      </c>
      <c r="G98" s="45" t="s">
        <v>117</v>
      </c>
      <c r="H98" s="44" t="s">
        <v>118</v>
      </c>
      <c r="I98" s="47">
        <v>49902.45</v>
      </c>
    </row>
    <row r="99" spans="1:9" s="39" customFormat="1" ht="24.75">
      <c r="A99" s="43">
        <v>44218.5205161247</v>
      </c>
      <c r="B99" s="44" t="s">
        <v>382</v>
      </c>
      <c r="C99" s="45" t="s">
        <v>383</v>
      </c>
      <c r="D99" s="45" t="s">
        <v>384</v>
      </c>
      <c r="E99" s="46" t="s">
        <v>102</v>
      </c>
      <c r="F99" s="45" t="s">
        <v>103</v>
      </c>
      <c r="G99" s="45" t="s">
        <v>109</v>
      </c>
      <c r="H99" s="44" t="s">
        <v>110</v>
      </c>
      <c r="I99" s="47">
        <v>49950</v>
      </c>
    </row>
    <row r="100" spans="1:9" s="39" customFormat="1" ht="47.25">
      <c r="A100" s="14">
        <v>44218.5864051938</v>
      </c>
      <c r="B100" s="15">
        <f>HYPERLINK("https://my.zakupki.prom.ua/remote/dispatcher/state_purchase_view/23170514","UA-2021-01-22-006814-b")</f>
        <v>0</v>
      </c>
      <c r="C100" s="16" t="s">
        <v>385</v>
      </c>
      <c r="D100" s="16" t="s">
        <v>386</v>
      </c>
      <c r="E100" s="17" t="s">
        <v>25</v>
      </c>
      <c r="F100" s="18" t="s">
        <v>26</v>
      </c>
      <c r="G100" s="16" t="s">
        <v>387</v>
      </c>
      <c r="H100" s="19" t="s">
        <v>388</v>
      </c>
      <c r="I100" s="20">
        <v>43776</v>
      </c>
    </row>
    <row r="101" spans="1:9" s="39" customFormat="1" ht="58.5">
      <c r="A101" s="4">
        <v>44221</v>
      </c>
      <c r="B101" s="5" t="s">
        <v>389</v>
      </c>
      <c r="C101" s="21" t="s">
        <v>390</v>
      </c>
      <c r="D101" s="7" t="s">
        <v>391</v>
      </c>
      <c r="E101" s="22" t="s">
        <v>31</v>
      </c>
      <c r="F101" s="23">
        <v>3341351</v>
      </c>
      <c r="G101" s="7" t="s">
        <v>392</v>
      </c>
      <c r="H101" s="5" t="s">
        <v>193</v>
      </c>
      <c r="I101" s="8">
        <v>49000</v>
      </c>
    </row>
    <row r="102" spans="1:9" s="39" customFormat="1" ht="47.25">
      <c r="A102" s="4">
        <v>44221</v>
      </c>
      <c r="B102" s="5" t="s">
        <v>393</v>
      </c>
      <c r="C102" s="21" t="s">
        <v>394</v>
      </c>
      <c r="D102" s="7" t="s">
        <v>395</v>
      </c>
      <c r="E102" s="22" t="s">
        <v>31</v>
      </c>
      <c r="F102" s="23">
        <v>3341351</v>
      </c>
      <c r="G102" s="7" t="s">
        <v>396</v>
      </c>
      <c r="H102" s="5" t="s">
        <v>397</v>
      </c>
      <c r="I102" s="8">
        <v>49800</v>
      </c>
    </row>
    <row r="103" spans="1:9" s="39" customFormat="1" ht="36">
      <c r="A103" s="4">
        <v>44221</v>
      </c>
      <c r="B103" s="5" t="s">
        <v>398</v>
      </c>
      <c r="C103" s="21" t="s">
        <v>399</v>
      </c>
      <c r="D103" s="7" t="s">
        <v>400</v>
      </c>
      <c r="E103" s="22" t="s">
        <v>31</v>
      </c>
      <c r="F103" s="23">
        <v>3341351</v>
      </c>
      <c r="G103" s="7" t="s">
        <v>401</v>
      </c>
      <c r="H103" s="5" t="s">
        <v>402</v>
      </c>
      <c r="I103" s="8">
        <v>110</v>
      </c>
    </row>
    <row r="104" spans="1:9" s="39" customFormat="1" ht="47.25">
      <c r="A104" s="4">
        <v>44221</v>
      </c>
      <c r="B104" s="5" t="s">
        <v>403</v>
      </c>
      <c r="C104" s="21" t="s">
        <v>404</v>
      </c>
      <c r="D104" s="7" t="s">
        <v>245</v>
      </c>
      <c r="E104" s="22" t="s">
        <v>31</v>
      </c>
      <c r="F104" s="23">
        <v>3341351</v>
      </c>
      <c r="G104" s="7" t="s">
        <v>405</v>
      </c>
      <c r="H104" s="5" t="s">
        <v>406</v>
      </c>
      <c r="I104" s="8">
        <v>49980</v>
      </c>
    </row>
    <row r="105" spans="1:9" s="39" customFormat="1" ht="36">
      <c r="A105" s="4">
        <v>44221</v>
      </c>
      <c r="B105" s="5" t="s">
        <v>407</v>
      </c>
      <c r="C105" s="21" t="s">
        <v>408</v>
      </c>
      <c r="D105" s="7" t="s">
        <v>409</v>
      </c>
      <c r="E105" s="22" t="s">
        <v>31</v>
      </c>
      <c r="F105" s="23">
        <v>3341351</v>
      </c>
      <c r="G105" s="7" t="s">
        <v>410</v>
      </c>
      <c r="H105" s="5" t="s">
        <v>411</v>
      </c>
      <c r="I105" s="8">
        <v>16333.33</v>
      </c>
    </row>
    <row r="106" spans="1:9" s="39" customFormat="1" ht="36">
      <c r="A106" s="4">
        <v>44221</v>
      </c>
      <c r="B106" s="5" t="s">
        <v>412</v>
      </c>
      <c r="C106" s="21" t="s">
        <v>413</v>
      </c>
      <c r="D106" s="7" t="s">
        <v>414</v>
      </c>
      <c r="E106" s="22" t="s">
        <v>31</v>
      </c>
      <c r="F106" s="23">
        <v>3341351</v>
      </c>
      <c r="G106" s="7" t="s">
        <v>410</v>
      </c>
      <c r="H106" s="5" t="s">
        <v>411</v>
      </c>
      <c r="I106" s="8">
        <v>16333.33</v>
      </c>
    </row>
    <row r="107" spans="1:9" s="39" customFormat="1" ht="58.5">
      <c r="A107" s="4">
        <v>44221</v>
      </c>
      <c r="B107" s="5" t="s">
        <v>415</v>
      </c>
      <c r="C107" s="21" t="s">
        <v>416</v>
      </c>
      <c r="D107" s="7" t="s">
        <v>391</v>
      </c>
      <c r="E107" s="22" t="s">
        <v>31</v>
      </c>
      <c r="F107" s="23">
        <v>3341351</v>
      </c>
      <c r="G107" s="7" t="s">
        <v>410</v>
      </c>
      <c r="H107" s="5" t="s">
        <v>411</v>
      </c>
      <c r="I107" s="8">
        <v>16333.33</v>
      </c>
    </row>
    <row r="108" spans="1:9" s="39" customFormat="1" ht="36">
      <c r="A108" s="4">
        <v>44221</v>
      </c>
      <c r="B108" s="5" t="s">
        <v>417</v>
      </c>
      <c r="C108" s="21" t="s">
        <v>418</v>
      </c>
      <c r="D108" s="7" t="s">
        <v>419</v>
      </c>
      <c r="E108" s="22" t="s">
        <v>31</v>
      </c>
      <c r="F108" s="23">
        <v>3341351</v>
      </c>
      <c r="G108" s="7" t="s">
        <v>420</v>
      </c>
      <c r="H108" s="5" t="s">
        <v>421</v>
      </c>
      <c r="I108" s="8">
        <v>20000</v>
      </c>
    </row>
    <row r="109" spans="1:9" s="39" customFormat="1" ht="69.75">
      <c r="A109" s="56">
        <v>44221</v>
      </c>
      <c r="B109" s="44" t="s">
        <v>422</v>
      </c>
      <c r="C109" s="16" t="s">
        <v>153</v>
      </c>
      <c r="D109" s="16" t="s">
        <v>423</v>
      </c>
      <c r="E109" s="17" t="s">
        <v>204</v>
      </c>
      <c r="F109" s="44" t="s">
        <v>205</v>
      </c>
      <c r="G109" s="16" t="s">
        <v>424</v>
      </c>
      <c r="H109" s="44" t="s">
        <v>98</v>
      </c>
      <c r="I109" s="47">
        <v>2568</v>
      </c>
    </row>
    <row r="110" spans="1:9" s="39" customFormat="1" ht="69.75">
      <c r="A110" s="56">
        <v>44221</v>
      </c>
      <c r="B110" s="44" t="s">
        <v>425</v>
      </c>
      <c r="C110" s="16" t="s">
        <v>153</v>
      </c>
      <c r="D110" s="16" t="s">
        <v>95</v>
      </c>
      <c r="E110" s="17" t="s">
        <v>204</v>
      </c>
      <c r="F110" s="44" t="s">
        <v>205</v>
      </c>
      <c r="G110" s="16" t="s">
        <v>424</v>
      </c>
      <c r="H110" s="44" t="s">
        <v>98</v>
      </c>
      <c r="I110" s="47">
        <v>3242</v>
      </c>
    </row>
    <row r="111" spans="1:9" s="39" customFormat="1" ht="36">
      <c r="A111" s="48">
        <v>44221</v>
      </c>
      <c r="B111" s="49" t="s">
        <v>426</v>
      </c>
      <c r="C111" s="16" t="s">
        <v>153</v>
      </c>
      <c r="D111" s="55" t="s">
        <v>427</v>
      </c>
      <c r="E111" s="51" t="s">
        <v>155</v>
      </c>
      <c r="F111" s="52" t="s">
        <v>156</v>
      </c>
      <c r="G111" s="50" t="s">
        <v>428</v>
      </c>
      <c r="H111" s="53" t="s">
        <v>429</v>
      </c>
      <c r="I111" s="54">
        <v>22265.45</v>
      </c>
    </row>
    <row r="112" spans="1:9" s="39" customFormat="1" ht="36">
      <c r="A112" s="48">
        <v>44221</v>
      </c>
      <c r="B112" s="49" t="s">
        <v>430</v>
      </c>
      <c r="C112" s="16" t="s">
        <v>153</v>
      </c>
      <c r="D112" s="50" t="s">
        <v>431</v>
      </c>
      <c r="E112" s="51" t="s">
        <v>155</v>
      </c>
      <c r="F112" s="52" t="s">
        <v>156</v>
      </c>
      <c r="G112" s="50" t="s">
        <v>271</v>
      </c>
      <c r="H112" s="53" t="s">
        <v>135</v>
      </c>
      <c r="I112" s="54">
        <v>8202.84</v>
      </c>
    </row>
    <row r="113" spans="1:9" s="39" customFormat="1" ht="24.75">
      <c r="A113" s="24">
        <v>44221.79513888889</v>
      </c>
      <c r="B113" s="25" t="s">
        <v>432</v>
      </c>
      <c r="C113" s="26" t="s">
        <v>433</v>
      </c>
      <c r="D113" s="26" t="s">
        <v>320</v>
      </c>
      <c r="E113" s="27" t="s">
        <v>37</v>
      </c>
      <c r="F113" s="26" t="s">
        <v>38</v>
      </c>
      <c r="G113" s="26" t="s">
        <v>434</v>
      </c>
      <c r="H113" s="28">
        <v>2919106288</v>
      </c>
      <c r="I113" s="30">
        <v>3000</v>
      </c>
    </row>
    <row r="114" spans="1:9" s="39" customFormat="1" ht="24.75">
      <c r="A114" s="24">
        <v>44221.79652777778</v>
      </c>
      <c r="B114" s="25" t="s">
        <v>435</v>
      </c>
      <c r="C114" s="26" t="s">
        <v>436</v>
      </c>
      <c r="D114" s="26" t="s">
        <v>320</v>
      </c>
      <c r="E114" s="27" t="s">
        <v>37</v>
      </c>
      <c r="F114" s="26" t="s">
        <v>38</v>
      </c>
      <c r="G114" s="26" t="s">
        <v>434</v>
      </c>
      <c r="H114" s="28">
        <v>2919106288</v>
      </c>
      <c r="I114" s="30">
        <v>2990</v>
      </c>
    </row>
    <row r="115" spans="1:9" s="39" customFormat="1" ht="24.75">
      <c r="A115" s="24">
        <v>44221.81597222222</v>
      </c>
      <c r="B115" s="25" t="s">
        <v>437</v>
      </c>
      <c r="C115" s="26" t="s">
        <v>438</v>
      </c>
      <c r="D115" s="26" t="s">
        <v>42</v>
      </c>
      <c r="E115" s="27" t="s">
        <v>37</v>
      </c>
      <c r="F115" s="26" t="s">
        <v>38</v>
      </c>
      <c r="G115" s="26" t="s">
        <v>439</v>
      </c>
      <c r="H115" s="28">
        <v>2388007622</v>
      </c>
      <c r="I115" s="30">
        <v>1019.4</v>
      </c>
    </row>
    <row r="116" spans="1:9" ht="24.75">
      <c r="A116" s="24">
        <v>44221.819444444445</v>
      </c>
      <c r="B116" s="25" t="s">
        <v>440</v>
      </c>
      <c r="C116" s="26" t="s">
        <v>441</v>
      </c>
      <c r="D116" s="26" t="s">
        <v>442</v>
      </c>
      <c r="E116" s="27" t="s">
        <v>37</v>
      </c>
      <c r="F116" s="26" t="s">
        <v>38</v>
      </c>
      <c r="G116" s="26" t="s">
        <v>443</v>
      </c>
      <c r="H116" s="28">
        <v>2900105939</v>
      </c>
      <c r="I116" s="30">
        <v>2443</v>
      </c>
    </row>
    <row r="117" spans="1:9" ht="24.75">
      <c r="A117" s="24">
        <v>44221.825694444444</v>
      </c>
      <c r="B117" s="25" t="s">
        <v>444</v>
      </c>
      <c r="C117" s="26" t="s">
        <v>445</v>
      </c>
      <c r="D117" s="26" t="s">
        <v>320</v>
      </c>
      <c r="E117" s="27" t="s">
        <v>37</v>
      </c>
      <c r="F117" s="26" t="s">
        <v>38</v>
      </c>
      <c r="G117" s="26" t="s">
        <v>446</v>
      </c>
      <c r="H117" s="28">
        <v>2363607340</v>
      </c>
      <c r="I117" s="30">
        <v>895.6</v>
      </c>
    </row>
    <row r="118" spans="1:9" ht="36">
      <c r="A118" s="4">
        <v>44222</v>
      </c>
      <c r="B118" s="5" t="s">
        <v>447</v>
      </c>
      <c r="C118" s="21" t="s">
        <v>448</v>
      </c>
      <c r="D118" s="7" t="s">
        <v>449</v>
      </c>
      <c r="E118" s="22" t="s">
        <v>31</v>
      </c>
      <c r="F118" s="23">
        <v>3341351</v>
      </c>
      <c r="G118" s="7" t="s">
        <v>450</v>
      </c>
      <c r="H118" s="5" t="s">
        <v>451</v>
      </c>
      <c r="I118" s="8">
        <v>40000</v>
      </c>
    </row>
    <row r="119" spans="1:9" ht="36">
      <c r="A119" s="4">
        <v>44222</v>
      </c>
      <c r="B119" s="5" t="s">
        <v>452</v>
      </c>
      <c r="C119" s="21" t="s">
        <v>453</v>
      </c>
      <c r="D119" s="7" t="s">
        <v>454</v>
      </c>
      <c r="E119" s="22" t="s">
        <v>31</v>
      </c>
      <c r="F119" s="23">
        <v>3341351</v>
      </c>
      <c r="G119" s="7" t="s">
        <v>455</v>
      </c>
      <c r="H119" s="5" t="s">
        <v>456</v>
      </c>
      <c r="I119" s="8">
        <v>24500</v>
      </c>
    </row>
    <row r="120" spans="1:9" ht="36">
      <c r="A120" s="4">
        <v>44222</v>
      </c>
      <c r="B120" s="5" t="s">
        <v>457</v>
      </c>
      <c r="C120" s="21" t="s">
        <v>458</v>
      </c>
      <c r="D120" s="7" t="s">
        <v>459</v>
      </c>
      <c r="E120" s="22" t="s">
        <v>31</v>
      </c>
      <c r="F120" s="23">
        <v>3341351</v>
      </c>
      <c r="G120" s="7" t="s">
        <v>455</v>
      </c>
      <c r="H120" s="5" t="s">
        <v>456</v>
      </c>
      <c r="I120" s="8">
        <v>24500</v>
      </c>
    </row>
    <row r="121" spans="1:9" ht="36">
      <c r="A121" s="4">
        <v>44222</v>
      </c>
      <c r="B121" s="5" t="s">
        <v>460</v>
      </c>
      <c r="C121" s="21" t="s">
        <v>461</v>
      </c>
      <c r="D121" s="7" t="s">
        <v>462</v>
      </c>
      <c r="E121" s="22" t="s">
        <v>31</v>
      </c>
      <c r="F121" s="23">
        <v>3341351</v>
      </c>
      <c r="G121" s="7" t="s">
        <v>463</v>
      </c>
      <c r="H121" s="5" t="s">
        <v>464</v>
      </c>
      <c r="I121" s="8">
        <v>24500</v>
      </c>
    </row>
    <row r="122" spans="1:9" ht="36">
      <c r="A122" s="4">
        <v>44222</v>
      </c>
      <c r="B122" s="5" t="s">
        <v>465</v>
      </c>
      <c r="C122" s="21" t="s">
        <v>466</v>
      </c>
      <c r="D122" s="7" t="s">
        <v>467</v>
      </c>
      <c r="E122" s="22" t="s">
        <v>31</v>
      </c>
      <c r="F122" s="23">
        <v>3341351</v>
      </c>
      <c r="G122" s="7" t="s">
        <v>463</v>
      </c>
      <c r="H122" s="5" t="s">
        <v>464</v>
      </c>
      <c r="I122" s="8">
        <v>24500</v>
      </c>
    </row>
    <row r="123" spans="1:9" ht="36">
      <c r="A123" s="4">
        <v>44222</v>
      </c>
      <c r="B123" s="5" t="s">
        <v>468</v>
      </c>
      <c r="C123" s="21" t="s">
        <v>469</v>
      </c>
      <c r="D123" s="7" t="s">
        <v>470</v>
      </c>
      <c r="E123" s="22" t="s">
        <v>31</v>
      </c>
      <c r="F123" s="23">
        <v>3341351</v>
      </c>
      <c r="G123" s="7" t="s">
        <v>471</v>
      </c>
      <c r="H123" s="5" t="s">
        <v>472</v>
      </c>
      <c r="I123" s="8">
        <v>24980</v>
      </c>
    </row>
    <row r="124" spans="1:9" ht="36">
      <c r="A124" s="4">
        <v>44222</v>
      </c>
      <c r="B124" s="5" t="s">
        <v>473</v>
      </c>
      <c r="C124" s="21" t="s">
        <v>474</v>
      </c>
      <c r="D124" s="7" t="s">
        <v>475</v>
      </c>
      <c r="E124" s="22" t="s">
        <v>31</v>
      </c>
      <c r="F124" s="23">
        <v>3341351</v>
      </c>
      <c r="G124" s="7" t="s">
        <v>471</v>
      </c>
      <c r="H124" s="5" t="s">
        <v>472</v>
      </c>
      <c r="I124" s="8">
        <v>12249</v>
      </c>
    </row>
    <row r="125" spans="1:9" ht="36">
      <c r="A125" s="4">
        <v>44222</v>
      </c>
      <c r="B125" s="5" t="s">
        <v>476</v>
      </c>
      <c r="C125" s="21" t="s">
        <v>477</v>
      </c>
      <c r="D125" s="7" t="s">
        <v>478</v>
      </c>
      <c r="E125" s="22" t="s">
        <v>31</v>
      </c>
      <c r="F125" s="23">
        <v>3341351</v>
      </c>
      <c r="G125" s="7" t="s">
        <v>471</v>
      </c>
      <c r="H125" s="5" t="s">
        <v>472</v>
      </c>
      <c r="I125" s="8">
        <v>12249</v>
      </c>
    </row>
    <row r="126" spans="1:9" ht="36">
      <c r="A126" s="4">
        <v>44222</v>
      </c>
      <c r="B126" s="5" t="s">
        <v>479</v>
      </c>
      <c r="C126" s="21" t="s">
        <v>480</v>
      </c>
      <c r="D126" s="7" t="s">
        <v>419</v>
      </c>
      <c r="E126" s="22" t="s">
        <v>31</v>
      </c>
      <c r="F126" s="23">
        <v>3341351</v>
      </c>
      <c r="G126" s="7" t="s">
        <v>471</v>
      </c>
      <c r="H126" s="5" t="s">
        <v>472</v>
      </c>
      <c r="I126" s="8">
        <v>12249</v>
      </c>
    </row>
    <row r="127" spans="1:9" ht="58.5">
      <c r="A127" s="4">
        <v>44222</v>
      </c>
      <c r="B127" s="5" t="s">
        <v>481</v>
      </c>
      <c r="C127" s="21" t="s">
        <v>482</v>
      </c>
      <c r="D127" s="7" t="s">
        <v>391</v>
      </c>
      <c r="E127" s="22" t="s">
        <v>31</v>
      </c>
      <c r="F127" s="23">
        <v>3341351</v>
      </c>
      <c r="G127" s="7" t="s">
        <v>483</v>
      </c>
      <c r="H127" s="5" t="s">
        <v>484</v>
      </c>
      <c r="I127" s="8">
        <v>24500</v>
      </c>
    </row>
    <row r="128" spans="1:9" ht="36">
      <c r="A128" s="4">
        <v>44222</v>
      </c>
      <c r="B128" s="5" t="s">
        <v>485</v>
      </c>
      <c r="C128" s="21" t="s">
        <v>486</v>
      </c>
      <c r="D128" s="7" t="s">
        <v>487</v>
      </c>
      <c r="E128" s="22" t="s">
        <v>31</v>
      </c>
      <c r="F128" s="23">
        <v>3341351</v>
      </c>
      <c r="G128" s="7" t="s">
        <v>483</v>
      </c>
      <c r="H128" s="5" t="s">
        <v>484</v>
      </c>
      <c r="I128" s="8">
        <v>24500</v>
      </c>
    </row>
    <row r="129" spans="1:9" ht="47.25">
      <c r="A129" s="4">
        <v>44222</v>
      </c>
      <c r="B129" s="5" t="s">
        <v>488</v>
      </c>
      <c r="C129" s="6" t="s">
        <v>489</v>
      </c>
      <c r="D129" s="7" t="s">
        <v>87</v>
      </c>
      <c r="E129" s="6" t="s">
        <v>12</v>
      </c>
      <c r="F129" s="5" t="s">
        <v>13</v>
      </c>
      <c r="G129" s="6" t="s">
        <v>490</v>
      </c>
      <c r="H129" s="5" t="s">
        <v>491</v>
      </c>
      <c r="I129" s="8" t="s">
        <v>492</v>
      </c>
    </row>
    <row r="130" spans="1:9" ht="58.5">
      <c r="A130" s="36">
        <v>44222</v>
      </c>
      <c r="B130" s="37" t="s">
        <v>493</v>
      </c>
      <c r="C130" s="10" t="s">
        <v>494</v>
      </c>
      <c r="D130" s="11" t="s">
        <v>91</v>
      </c>
      <c r="E130" s="6" t="s">
        <v>20</v>
      </c>
      <c r="F130" s="5" t="s">
        <v>21</v>
      </c>
      <c r="G130" s="10" t="s">
        <v>495</v>
      </c>
      <c r="H130" s="12">
        <v>40277858</v>
      </c>
      <c r="I130" s="13">
        <v>2500</v>
      </c>
    </row>
    <row r="131" spans="1:9" ht="14.25">
      <c r="A131" s="31">
        <v>44222</v>
      </c>
      <c r="B131" s="32" t="s">
        <v>496</v>
      </c>
      <c r="C131" s="33" t="s">
        <v>497</v>
      </c>
      <c r="D131" s="33" t="s">
        <v>498</v>
      </c>
      <c r="E131" s="34" t="s">
        <v>58</v>
      </c>
      <c r="F131" s="34" t="s">
        <v>59</v>
      </c>
      <c r="G131" s="33" t="s">
        <v>499</v>
      </c>
      <c r="H131" s="32">
        <v>38747378</v>
      </c>
      <c r="I131" s="35">
        <v>6600</v>
      </c>
    </row>
    <row r="132" spans="1:9" ht="47.25">
      <c r="A132" s="4">
        <v>44222</v>
      </c>
      <c r="B132" s="40" t="s">
        <v>500</v>
      </c>
      <c r="C132" s="6" t="s">
        <v>501</v>
      </c>
      <c r="D132" s="6" t="s">
        <v>502</v>
      </c>
      <c r="E132" s="6" t="s">
        <v>96</v>
      </c>
      <c r="F132" s="5" t="s">
        <v>97</v>
      </c>
      <c r="G132" s="6" t="s">
        <v>503</v>
      </c>
      <c r="H132" s="5" t="s">
        <v>207</v>
      </c>
      <c r="I132" s="42">
        <v>49500</v>
      </c>
    </row>
    <row r="133" spans="1:9" ht="24.75">
      <c r="A133" s="43">
        <v>44222.410664692434</v>
      </c>
      <c r="B133" s="44" t="s">
        <v>504</v>
      </c>
      <c r="C133" s="45" t="s">
        <v>505</v>
      </c>
      <c r="D133" s="45" t="s">
        <v>506</v>
      </c>
      <c r="E133" s="46" t="s">
        <v>102</v>
      </c>
      <c r="F133" s="45" t="s">
        <v>103</v>
      </c>
      <c r="G133" s="45" t="s">
        <v>109</v>
      </c>
      <c r="H133" s="44" t="s">
        <v>110</v>
      </c>
      <c r="I133" s="47">
        <v>49753.6</v>
      </c>
    </row>
    <row r="134" spans="1:9" ht="69.75">
      <c r="A134" s="43">
        <v>44222.43313217578</v>
      </c>
      <c r="B134" s="44" t="s">
        <v>507</v>
      </c>
      <c r="C134" s="45" t="s">
        <v>508</v>
      </c>
      <c r="D134" s="45" t="s">
        <v>509</v>
      </c>
      <c r="E134" s="46" t="s">
        <v>102</v>
      </c>
      <c r="F134" s="45" t="s">
        <v>103</v>
      </c>
      <c r="G134" s="45" t="s">
        <v>510</v>
      </c>
      <c r="H134" s="44" t="s">
        <v>511</v>
      </c>
      <c r="I134" s="47">
        <v>7205</v>
      </c>
    </row>
    <row r="135" spans="1:9" ht="24.75">
      <c r="A135" s="43">
        <v>44222.43440697089</v>
      </c>
      <c r="B135" s="44" t="s">
        <v>512</v>
      </c>
      <c r="C135" s="45" t="s">
        <v>513</v>
      </c>
      <c r="D135" s="45" t="s">
        <v>514</v>
      </c>
      <c r="E135" s="46" t="s">
        <v>102</v>
      </c>
      <c r="F135" s="45" t="s">
        <v>103</v>
      </c>
      <c r="G135" s="45" t="s">
        <v>515</v>
      </c>
      <c r="H135" s="44" t="s">
        <v>516</v>
      </c>
      <c r="I135" s="47">
        <v>1620</v>
      </c>
    </row>
    <row r="136" spans="1:9" ht="47.25">
      <c r="A136" s="14">
        <v>44222.6963881741</v>
      </c>
      <c r="B136" s="15">
        <f>HYPERLINK("https://my.zakupki.prom.ua/remote/dispatcher/state_purchase_view/23290776","UA-2021-01-26-010657-b")</f>
        <v>0</v>
      </c>
      <c r="C136" s="16" t="s">
        <v>517</v>
      </c>
      <c r="D136" s="16" t="s">
        <v>518</v>
      </c>
      <c r="E136" s="17" t="s">
        <v>25</v>
      </c>
      <c r="F136" s="18" t="s">
        <v>26</v>
      </c>
      <c r="G136" s="16" t="s">
        <v>27</v>
      </c>
      <c r="H136" s="19" t="s">
        <v>15</v>
      </c>
      <c r="I136" s="20">
        <v>5941.34</v>
      </c>
    </row>
    <row r="137" spans="1:9" ht="24.75">
      <c r="A137" s="24">
        <v>44222.70138888889</v>
      </c>
      <c r="B137" s="25" t="s">
        <v>519</v>
      </c>
      <c r="C137" s="26" t="s">
        <v>520</v>
      </c>
      <c r="D137" s="26" t="s">
        <v>521</v>
      </c>
      <c r="E137" s="27" t="s">
        <v>37</v>
      </c>
      <c r="F137" s="26" t="s">
        <v>38</v>
      </c>
      <c r="G137" s="26" t="s">
        <v>522</v>
      </c>
      <c r="H137" s="28">
        <v>39538674</v>
      </c>
      <c r="I137" s="30">
        <v>34920</v>
      </c>
    </row>
    <row r="138" spans="1:9" ht="69.75">
      <c r="A138" s="14">
        <v>44222.7134275101</v>
      </c>
      <c r="B138" s="15">
        <f>HYPERLINK("https://my.zakupki.prom.ua/remote/dispatcher/state_purchase_view/23292077","UA-2021-01-26-010901-b")</f>
        <v>0</v>
      </c>
      <c r="C138" s="16" t="s">
        <v>523</v>
      </c>
      <c r="D138" s="16" t="s">
        <v>524</v>
      </c>
      <c r="E138" s="17" t="s">
        <v>25</v>
      </c>
      <c r="F138" s="18" t="s">
        <v>26</v>
      </c>
      <c r="G138" s="16" t="s">
        <v>424</v>
      </c>
      <c r="H138" s="19" t="s">
        <v>98</v>
      </c>
      <c r="I138" s="20">
        <v>12945.63</v>
      </c>
    </row>
    <row r="139" spans="1:9" ht="69.75">
      <c r="A139" s="14">
        <v>44222.7152553087</v>
      </c>
      <c r="B139" s="15">
        <f>HYPERLINK("https://my.zakupki.prom.ua/remote/dispatcher/state_purchase_view/23293374","UA-2021-01-26-011210-b")</f>
        <v>0</v>
      </c>
      <c r="C139" s="16" t="s">
        <v>291</v>
      </c>
      <c r="D139" s="16" t="s">
        <v>423</v>
      </c>
      <c r="E139" s="17" t="s">
        <v>25</v>
      </c>
      <c r="F139" s="18" t="s">
        <v>26</v>
      </c>
      <c r="G139" s="16" t="s">
        <v>424</v>
      </c>
      <c r="H139" s="19" t="s">
        <v>98</v>
      </c>
      <c r="I139" s="20">
        <v>10254.28</v>
      </c>
    </row>
    <row r="140" spans="1:9" ht="47.25">
      <c r="A140" s="14">
        <v>44222.7213624807</v>
      </c>
      <c r="B140" s="15">
        <f>HYPERLINK("https://my.zakupki.prom.ua/remote/dispatcher/state_purchase_view/23294203","UA-2021-01-26-011471-b")</f>
        <v>0</v>
      </c>
      <c r="C140" s="16" t="s">
        <v>525</v>
      </c>
      <c r="D140" s="16" t="s">
        <v>526</v>
      </c>
      <c r="E140" s="17" t="s">
        <v>25</v>
      </c>
      <c r="F140" s="18" t="s">
        <v>26</v>
      </c>
      <c r="G140" s="16" t="s">
        <v>527</v>
      </c>
      <c r="H140" s="19" t="s">
        <v>491</v>
      </c>
      <c r="I140" s="20">
        <v>4480</v>
      </c>
    </row>
    <row r="141" spans="1:9" ht="24.75">
      <c r="A141" s="24">
        <v>44222.725</v>
      </c>
      <c r="B141" s="25" t="s">
        <v>528</v>
      </c>
      <c r="C141" s="26" t="s">
        <v>529</v>
      </c>
      <c r="D141" s="26" t="s">
        <v>530</v>
      </c>
      <c r="E141" s="27" t="s">
        <v>37</v>
      </c>
      <c r="F141" s="26" t="s">
        <v>38</v>
      </c>
      <c r="G141" s="26" t="s">
        <v>531</v>
      </c>
      <c r="H141" s="28">
        <v>2299615814</v>
      </c>
      <c r="I141" s="30">
        <v>4368</v>
      </c>
    </row>
    <row r="142" spans="1:9" ht="24.75">
      <c r="A142" s="24">
        <v>44222.73055555556</v>
      </c>
      <c r="B142" s="25" t="s">
        <v>532</v>
      </c>
      <c r="C142" s="26" t="s">
        <v>533</v>
      </c>
      <c r="D142" s="26" t="s">
        <v>534</v>
      </c>
      <c r="E142" s="27" t="s">
        <v>37</v>
      </c>
      <c r="F142" s="26" t="s">
        <v>38</v>
      </c>
      <c r="G142" s="26" t="s">
        <v>535</v>
      </c>
      <c r="H142" s="28">
        <v>2575315465</v>
      </c>
      <c r="I142" s="30">
        <v>2840</v>
      </c>
    </row>
    <row r="143" spans="1:9" ht="58.5">
      <c r="A143" s="4">
        <v>44223</v>
      </c>
      <c r="B143" s="5" t="s">
        <v>536</v>
      </c>
      <c r="C143" s="21" t="s">
        <v>537</v>
      </c>
      <c r="D143" s="7" t="s">
        <v>74</v>
      </c>
      <c r="E143" s="22" t="s">
        <v>31</v>
      </c>
      <c r="F143" s="23">
        <v>3341351</v>
      </c>
      <c r="G143" s="7" t="s">
        <v>538</v>
      </c>
      <c r="H143" s="5" t="s">
        <v>539</v>
      </c>
      <c r="I143" s="8">
        <v>438</v>
      </c>
    </row>
    <row r="144" spans="1:9" ht="36">
      <c r="A144" s="4">
        <v>44223</v>
      </c>
      <c r="B144" s="5" t="s">
        <v>540</v>
      </c>
      <c r="C144" s="21" t="s">
        <v>541</v>
      </c>
      <c r="D144" s="7" t="s">
        <v>542</v>
      </c>
      <c r="E144" s="22" t="s">
        <v>31</v>
      </c>
      <c r="F144" s="23">
        <v>3341351</v>
      </c>
      <c r="G144" s="7" t="s">
        <v>543</v>
      </c>
      <c r="H144" s="5" t="s">
        <v>544</v>
      </c>
      <c r="I144" s="8">
        <v>24500</v>
      </c>
    </row>
    <row r="145" spans="1:9" ht="36">
      <c r="A145" s="4">
        <v>44223</v>
      </c>
      <c r="B145" s="5" t="s">
        <v>545</v>
      </c>
      <c r="C145" s="21" t="s">
        <v>546</v>
      </c>
      <c r="D145" s="64" t="s">
        <v>454</v>
      </c>
      <c r="E145" s="22" t="s">
        <v>31</v>
      </c>
      <c r="F145" s="23">
        <v>3341351</v>
      </c>
      <c r="G145" s="7" t="s">
        <v>543</v>
      </c>
      <c r="H145" s="5" t="s">
        <v>544</v>
      </c>
      <c r="I145" s="8">
        <v>24500</v>
      </c>
    </row>
    <row r="146" spans="1:9" ht="36">
      <c r="A146" s="4">
        <v>44223</v>
      </c>
      <c r="B146" s="5" t="s">
        <v>547</v>
      </c>
      <c r="C146" s="21" t="s">
        <v>548</v>
      </c>
      <c r="D146" s="7" t="s">
        <v>542</v>
      </c>
      <c r="E146" s="22" t="s">
        <v>31</v>
      </c>
      <c r="F146" s="23">
        <v>3341351</v>
      </c>
      <c r="G146" s="7" t="s">
        <v>549</v>
      </c>
      <c r="H146" s="5" t="s">
        <v>550</v>
      </c>
      <c r="I146" s="8">
        <v>24500</v>
      </c>
    </row>
    <row r="147" spans="1:9" ht="36">
      <c r="A147" s="4">
        <v>44223</v>
      </c>
      <c r="B147" s="5" t="s">
        <v>551</v>
      </c>
      <c r="C147" s="21" t="s">
        <v>453</v>
      </c>
      <c r="D147" s="7" t="s">
        <v>454</v>
      </c>
      <c r="E147" s="22" t="s">
        <v>31</v>
      </c>
      <c r="F147" s="23">
        <v>3341351</v>
      </c>
      <c r="G147" s="7" t="s">
        <v>549</v>
      </c>
      <c r="H147" s="5" t="s">
        <v>550</v>
      </c>
      <c r="I147" s="8">
        <v>24500</v>
      </c>
    </row>
    <row r="148" spans="1:9" ht="14.25">
      <c r="A148" s="36">
        <v>44223</v>
      </c>
      <c r="B148" s="37" t="s">
        <v>552</v>
      </c>
      <c r="C148" s="10" t="s">
        <v>553</v>
      </c>
      <c r="D148" s="11" t="s">
        <v>203</v>
      </c>
      <c r="E148" s="6" t="s">
        <v>20</v>
      </c>
      <c r="F148" s="5" t="s">
        <v>21</v>
      </c>
      <c r="G148" s="10" t="s">
        <v>554</v>
      </c>
      <c r="H148" s="12">
        <v>24987175</v>
      </c>
      <c r="I148" s="13">
        <v>250</v>
      </c>
    </row>
    <row r="149" spans="1:9" ht="14.25">
      <c r="A149" s="36">
        <v>44223</v>
      </c>
      <c r="B149" s="37" t="s">
        <v>555</v>
      </c>
      <c r="C149" s="11" t="s">
        <v>362</v>
      </c>
      <c r="D149" s="11" t="s">
        <v>179</v>
      </c>
      <c r="E149" s="6" t="s">
        <v>20</v>
      </c>
      <c r="F149" s="5" t="s">
        <v>21</v>
      </c>
      <c r="G149" s="10" t="s">
        <v>180</v>
      </c>
      <c r="H149" s="12">
        <v>21560766</v>
      </c>
      <c r="I149" s="13">
        <v>7800</v>
      </c>
    </row>
    <row r="150" spans="1:9" ht="36">
      <c r="A150" s="36">
        <v>44223</v>
      </c>
      <c r="B150" s="37" t="s">
        <v>556</v>
      </c>
      <c r="C150" s="38" t="s">
        <v>557</v>
      </c>
      <c r="D150" s="11" t="s">
        <v>203</v>
      </c>
      <c r="E150" s="6" t="s">
        <v>20</v>
      </c>
      <c r="F150" s="5" t="s">
        <v>21</v>
      </c>
      <c r="G150" s="10" t="s">
        <v>558</v>
      </c>
      <c r="H150" s="12">
        <v>24745673</v>
      </c>
      <c r="I150" s="13">
        <v>4144</v>
      </c>
    </row>
    <row r="151" spans="1:9" ht="47.25">
      <c r="A151" s="36">
        <v>44223</v>
      </c>
      <c r="B151" s="37" t="s">
        <v>559</v>
      </c>
      <c r="C151" s="10" t="s">
        <v>560</v>
      </c>
      <c r="D151" s="11" t="s">
        <v>95</v>
      </c>
      <c r="E151" s="6" t="s">
        <v>20</v>
      </c>
      <c r="F151" s="5" t="s">
        <v>21</v>
      </c>
      <c r="G151" s="10" t="s">
        <v>79</v>
      </c>
      <c r="H151" s="12">
        <v>3341351</v>
      </c>
      <c r="I151" s="13">
        <v>6169.68</v>
      </c>
    </row>
    <row r="152" spans="1:9" ht="36">
      <c r="A152" s="31">
        <v>44223</v>
      </c>
      <c r="B152" s="32" t="s">
        <v>561</v>
      </c>
      <c r="C152" s="33" t="s">
        <v>562</v>
      </c>
      <c r="D152" s="33" t="s">
        <v>174</v>
      </c>
      <c r="E152" s="34" t="s">
        <v>58</v>
      </c>
      <c r="F152" s="34" t="s">
        <v>59</v>
      </c>
      <c r="G152" s="33" t="s">
        <v>563</v>
      </c>
      <c r="H152" s="32">
        <v>43802477</v>
      </c>
      <c r="I152" s="35">
        <v>9600</v>
      </c>
    </row>
    <row r="153" spans="1:9" ht="36">
      <c r="A153" s="48">
        <v>44223</v>
      </c>
      <c r="B153" s="49" t="s">
        <v>564</v>
      </c>
      <c r="C153" s="16" t="s">
        <v>153</v>
      </c>
      <c r="D153" s="50" t="s">
        <v>565</v>
      </c>
      <c r="E153" s="51" t="s">
        <v>155</v>
      </c>
      <c r="F153" s="52" t="s">
        <v>156</v>
      </c>
      <c r="G153" s="50" t="s">
        <v>566</v>
      </c>
      <c r="H153" s="53" t="s">
        <v>567</v>
      </c>
      <c r="I153" s="54">
        <v>41515.84</v>
      </c>
    </row>
    <row r="154" spans="1:9" ht="36">
      <c r="A154" s="48">
        <v>44223</v>
      </c>
      <c r="B154" s="49" t="s">
        <v>568</v>
      </c>
      <c r="C154" s="16" t="s">
        <v>153</v>
      </c>
      <c r="D154" s="50" t="s">
        <v>569</v>
      </c>
      <c r="E154" s="51" t="s">
        <v>155</v>
      </c>
      <c r="F154" s="52" t="s">
        <v>156</v>
      </c>
      <c r="G154" s="50" t="s">
        <v>566</v>
      </c>
      <c r="H154" s="53" t="s">
        <v>567</v>
      </c>
      <c r="I154" s="54">
        <v>21550</v>
      </c>
    </row>
    <row r="155" spans="1:9" ht="24.75">
      <c r="A155" s="24">
        <v>44223.768055555556</v>
      </c>
      <c r="B155" s="25" t="s">
        <v>570</v>
      </c>
      <c r="C155" s="26" t="s">
        <v>571</v>
      </c>
      <c r="D155" s="26" t="s">
        <v>572</v>
      </c>
      <c r="E155" s="27" t="s">
        <v>37</v>
      </c>
      <c r="F155" s="26" t="s">
        <v>38</v>
      </c>
      <c r="G155" s="26" t="s">
        <v>573</v>
      </c>
      <c r="H155" s="28">
        <v>19097605</v>
      </c>
      <c r="I155" s="30">
        <v>13980</v>
      </c>
    </row>
    <row r="156" spans="1:9" ht="24.75">
      <c r="A156" s="24">
        <v>44223.771527777775</v>
      </c>
      <c r="B156" s="25" t="s">
        <v>574</v>
      </c>
      <c r="C156" s="26" t="s">
        <v>575</v>
      </c>
      <c r="D156" s="26" t="s">
        <v>576</v>
      </c>
      <c r="E156" s="27" t="s">
        <v>37</v>
      </c>
      <c r="F156" s="26" t="s">
        <v>38</v>
      </c>
      <c r="G156" s="26" t="s">
        <v>577</v>
      </c>
      <c r="H156" s="28">
        <v>40233648</v>
      </c>
      <c r="I156" s="30">
        <v>10499</v>
      </c>
    </row>
    <row r="157" spans="1:9" ht="36">
      <c r="A157" s="4">
        <v>44224</v>
      </c>
      <c r="B157" s="5" t="s">
        <v>578</v>
      </c>
      <c r="C157" s="21" t="s">
        <v>579</v>
      </c>
      <c r="D157" s="7" t="s">
        <v>57</v>
      </c>
      <c r="E157" s="22" t="s">
        <v>31</v>
      </c>
      <c r="F157" s="23">
        <v>3341351</v>
      </c>
      <c r="G157" s="7" t="s">
        <v>580</v>
      </c>
      <c r="H157" s="5" t="s">
        <v>581</v>
      </c>
      <c r="I157" s="8">
        <v>24500</v>
      </c>
    </row>
    <row r="158" spans="1:9" ht="36">
      <c r="A158" s="4">
        <v>44224</v>
      </c>
      <c r="B158" s="5" t="s">
        <v>582</v>
      </c>
      <c r="C158" s="21" t="s">
        <v>583</v>
      </c>
      <c r="D158" s="7" t="s">
        <v>196</v>
      </c>
      <c r="E158" s="22" t="s">
        <v>31</v>
      </c>
      <c r="F158" s="23">
        <v>3341351</v>
      </c>
      <c r="G158" s="7" t="s">
        <v>580</v>
      </c>
      <c r="H158" s="5" t="s">
        <v>581</v>
      </c>
      <c r="I158" s="8">
        <v>24500</v>
      </c>
    </row>
    <row r="159" spans="1:9" ht="14.25">
      <c r="A159" s="36">
        <v>44224</v>
      </c>
      <c r="B159" s="37" t="s">
        <v>584</v>
      </c>
      <c r="C159" s="10" t="s">
        <v>585</v>
      </c>
      <c r="D159" s="11" t="s">
        <v>586</v>
      </c>
      <c r="E159" s="6" t="s">
        <v>20</v>
      </c>
      <c r="F159" s="5" t="s">
        <v>21</v>
      </c>
      <c r="G159" s="10" t="s">
        <v>587</v>
      </c>
      <c r="H159" s="65">
        <v>3444903846</v>
      </c>
      <c r="I159" s="13">
        <v>35900</v>
      </c>
    </row>
    <row r="160" spans="1:9" ht="14.25">
      <c r="A160" s="31">
        <v>44224</v>
      </c>
      <c r="B160" s="32" t="s">
        <v>588</v>
      </c>
      <c r="C160" s="33" t="s">
        <v>589</v>
      </c>
      <c r="D160" s="33" t="s">
        <v>590</v>
      </c>
      <c r="E160" s="34" t="s">
        <v>58</v>
      </c>
      <c r="F160" s="34" t="s">
        <v>59</v>
      </c>
      <c r="G160" s="33" t="s">
        <v>591</v>
      </c>
      <c r="H160" s="32">
        <v>35302431</v>
      </c>
      <c r="I160" s="35">
        <v>3299.4</v>
      </c>
    </row>
    <row r="161" spans="1:9" ht="47.25">
      <c r="A161" s="4">
        <v>44224</v>
      </c>
      <c r="B161" s="40" t="s">
        <v>592</v>
      </c>
      <c r="C161" s="6" t="s">
        <v>593</v>
      </c>
      <c r="D161" s="6" t="s">
        <v>87</v>
      </c>
      <c r="E161" s="6" t="s">
        <v>96</v>
      </c>
      <c r="F161" s="5" t="s">
        <v>97</v>
      </c>
      <c r="G161" s="6" t="s">
        <v>88</v>
      </c>
      <c r="H161" s="5" t="s">
        <v>491</v>
      </c>
      <c r="I161" s="42">
        <v>2403.22</v>
      </c>
    </row>
    <row r="162" spans="1:9" ht="47.25">
      <c r="A162" s="48">
        <v>44224</v>
      </c>
      <c r="B162" s="49" t="s">
        <v>594</v>
      </c>
      <c r="C162" s="16" t="s">
        <v>153</v>
      </c>
      <c r="D162" s="50" t="s">
        <v>595</v>
      </c>
      <c r="E162" s="51" t="s">
        <v>155</v>
      </c>
      <c r="F162" s="52" t="s">
        <v>156</v>
      </c>
      <c r="G162" s="50" t="s">
        <v>27</v>
      </c>
      <c r="H162" s="53" t="s">
        <v>15</v>
      </c>
      <c r="I162" s="54">
        <v>4553.65</v>
      </c>
    </row>
    <row r="163" spans="1:9" ht="24.75">
      <c r="A163" s="14">
        <v>44224.5626647622</v>
      </c>
      <c r="B163" s="15">
        <f>HYPERLINK("https://my.zakupki.prom.ua/remote/dispatcher/state_purchase_view/23359103","UA-2021-01-28-000507-b")</f>
        <v>0</v>
      </c>
      <c r="C163" s="16" t="s">
        <v>596</v>
      </c>
      <c r="D163" s="16" t="s">
        <v>597</v>
      </c>
      <c r="E163" s="17" t="s">
        <v>25</v>
      </c>
      <c r="F163" s="18" t="s">
        <v>26</v>
      </c>
      <c r="G163" s="16" t="s">
        <v>598</v>
      </c>
      <c r="H163" s="19" t="s">
        <v>599</v>
      </c>
      <c r="I163" s="20">
        <v>15880</v>
      </c>
    </row>
    <row r="164" spans="1:9" ht="24.75">
      <c r="A164" s="24">
        <v>44224.660416666666</v>
      </c>
      <c r="B164" s="25" t="s">
        <v>600</v>
      </c>
      <c r="C164" s="26" t="s">
        <v>601</v>
      </c>
      <c r="D164" s="26" t="s">
        <v>530</v>
      </c>
      <c r="E164" s="27" t="s">
        <v>37</v>
      </c>
      <c r="F164" s="26" t="s">
        <v>38</v>
      </c>
      <c r="G164" s="26" t="s">
        <v>353</v>
      </c>
      <c r="H164" s="28">
        <v>37364531</v>
      </c>
      <c r="I164" s="30">
        <v>46912.8</v>
      </c>
    </row>
    <row r="165" spans="1:9" ht="36">
      <c r="A165" s="4">
        <v>44225</v>
      </c>
      <c r="B165" s="5" t="s">
        <v>602</v>
      </c>
      <c r="C165" s="21" t="s">
        <v>603</v>
      </c>
      <c r="D165" s="7" t="s">
        <v>409</v>
      </c>
      <c r="E165" s="22" t="s">
        <v>31</v>
      </c>
      <c r="F165" s="23">
        <v>3341351</v>
      </c>
      <c r="G165" s="7" t="s">
        <v>604</v>
      </c>
      <c r="H165" s="5" t="s">
        <v>605</v>
      </c>
      <c r="I165" s="8">
        <v>20000</v>
      </c>
    </row>
    <row r="166" spans="1:9" ht="36">
      <c r="A166" s="4">
        <v>44225</v>
      </c>
      <c r="B166" s="5" t="s">
        <v>606</v>
      </c>
      <c r="C166" s="21" t="s">
        <v>607</v>
      </c>
      <c r="D166" s="7" t="s">
        <v>414</v>
      </c>
      <c r="E166" s="22" t="s">
        <v>31</v>
      </c>
      <c r="F166" s="23">
        <v>3341351</v>
      </c>
      <c r="G166" s="7" t="s">
        <v>604</v>
      </c>
      <c r="H166" s="5" t="s">
        <v>605</v>
      </c>
      <c r="I166" s="8">
        <v>20000</v>
      </c>
    </row>
    <row r="167" spans="1:9" ht="36">
      <c r="A167" s="4">
        <v>44225</v>
      </c>
      <c r="B167" s="5" t="s">
        <v>608</v>
      </c>
      <c r="C167" s="21" t="s">
        <v>609</v>
      </c>
      <c r="D167" s="7" t="s">
        <v>610</v>
      </c>
      <c r="E167" s="22" t="s">
        <v>31</v>
      </c>
      <c r="F167" s="23">
        <v>3341351</v>
      </c>
      <c r="G167" s="7" t="s">
        <v>611</v>
      </c>
      <c r="H167" s="5" t="s">
        <v>612</v>
      </c>
      <c r="I167" s="8">
        <v>12250</v>
      </c>
    </row>
    <row r="168" spans="1:9" ht="69.75">
      <c r="A168" s="4">
        <v>44225</v>
      </c>
      <c r="B168" s="5" t="s">
        <v>613</v>
      </c>
      <c r="C168" s="21" t="s">
        <v>614</v>
      </c>
      <c r="D168" s="7" t="s">
        <v>74</v>
      </c>
      <c r="E168" s="22" t="s">
        <v>31</v>
      </c>
      <c r="F168" s="23">
        <v>3341351</v>
      </c>
      <c r="G168" s="7" t="s">
        <v>611</v>
      </c>
      <c r="H168" s="5" t="s">
        <v>612</v>
      </c>
      <c r="I168" s="8">
        <v>12250</v>
      </c>
    </row>
    <row r="169" spans="1:9" ht="36">
      <c r="A169" s="4">
        <v>44225</v>
      </c>
      <c r="B169" s="5" t="s">
        <v>615</v>
      </c>
      <c r="C169" s="21" t="s">
        <v>616</v>
      </c>
      <c r="D169" s="7" t="s">
        <v>617</v>
      </c>
      <c r="E169" s="22" t="s">
        <v>31</v>
      </c>
      <c r="F169" s="23">
        <v>3341351</v>
      </c>
      <c r="G169" s="7" t="s">
        <v>611</v>
      </c>
      <c r="H169" s="5" t="s">
        <v>612</v>
      </c>
      <c r="I169" s="8">
        <v>24500</v>
      </c>
    </row>
    <row r="170" spans="1:9" ht="36">
      <c r="A170" s="56">
        <v>44225</v>
      </c>
      <c r="B170" s="44" t="s">
        <v>618</v>
      </c>
      <c r="C170" s="16" t="s">
        <v>153</v>
      </c>
      <c r="D170" s="16" t="s">
        <v>526</v>
      </c>
      <c r="E170" s="17" t="s">
        <v>204</v>
      </c>
      <c r="F170" s="44" t="s">
        <v>205</v>
      </c>
      <c r="G170" s="16" t="s">
        <v>527</v>
      </c>
      <c r="H170" s="44" t="s">
        <v>491</v>
      </c>
      <c r="I170" s="47">
        <v>650.87</v>
      </c>
    </row>
    <row r="171" spans="1:9" ht="24.75">
      <c r="A171" s="48">
        <v>44225</v>
      </c>
      <c r="B171" s="49" t="s">
        <v>619</v>
      </c>
      <c r="C171" s="16" t="s">
        <v>153</v>
      </c>
      <c r="D171" s="50" t="s">
        <v>620</v>
      </c>
      <c r="E171" s="51" t="s">
        <v>155</v>
      </c>
      <c r="F171" s="52" t="s">
        <v>156</v>
      </c>
      <c r="G171" s="50" t="s">
        <v>621</v>
      </c>
      <c r="H171" s="53" t="s">
        <v>263</v>
      </c>
      <c r="I171" s="54">
        <v>12000</v>
      </c>
    </row>
    <row r="172" spans="1:9" ht="24.75">
      <c r="A172" s="48">
        <v>44225</v>
      </c>
      <c r="B172" s="49" t="s">
        <v>622</v>
      </c>
      <c r="C172" s="16" t="s">
        <v>153</v>
      </c>
      <c r="D172" s="50" t="s">
        <v>623</v>
      </c>
      <c r="E172" s="51" t="s">
        <v>155</v>
      </c>
      <c r="F172" s="52" t="s">
        <v>156</v>
      </c>
      <c r="G172" s="50" t="s">
        <v>624</v>
      </c>
      <c r="H172" s="53" t="s">
        <v>625</v>
      </c>
      <c r="I172" s="54">
        <v>44800</v>
      </c>
    </row>
    <row r="173" spans="1:9" ht="36">
      <c r="A173" s="48">
        <v>44225</v>
      </c>
      <c r="B173" s="49" t="s">
        <v>626</v>
      </c>
      <c r="C173" s="16" t="s">
        <v>153</v>
      </c>
      <c r="D173" s="50" t="s">
        <v>627</v>
      </c>
      <c r="E173" s="51" t="s">
        <v>155</v>
      </c>
      <c r="F173" s="52" t="s">
        <v>156</v>
      </c>
      <c r="G173" s="50" t="s">
        <v>628</v>
      </c>
      <c r="H173" s="53" t="s">
        <v>629</v>
      </c>
      <c r="I173" s="54">
        <v>49400</v>
      </c>
    </row>
    <row r="174" spans="1:9" ht="47.25">
      <c r="A174" s="4">
        <v>44228</v>
      </c>
      <c r="B174" s="5" t="s">
        <v>630</v>
      </c>
      <c r="C174" s="6" t="s">
        <v>631</v>
      </c>
      <c r="D174" s="7" t="s">
        <v>632</v>
      </c>
      <c r="E174" s="6" t="s">
        <v>12</v>
      </c>
      <c r="F174" s="5" t="s">
        <v>13</v>
      </c>
      <c r="G174" s="6" t="s">
        <v>633</v>
      </c>
      <c r="H174" s="5" t="s">
        <v>634</v>
      </c>
      <c r="I174" s="8" t="s">
        <v>635</v>
      </c>
    </row>
    <row r="175" spans="1:9" ht="58.5">
      <c r="A175" s="4">
        <v>44228</v>
      </c>
      <c r="B175" s="5" t="s">
        <v>636</v>
      </c>
      <c r="C175" s="6" t="s">
        <v>637</v>
      </c>
      <c r="D175" s="7" t="s">
        <v>638</v>
      </c>
      <c r="E175" s="6" t="s">
        <v>12</v>
      </c>
      <c r="F175" s="5" t="s">
        <v>13</v>
      </c>
      <c r="G175" s="6" t="s">
        <v>639</v>
      </c>
      <c r="H175" s="5" t="s">
        <v>640</v>
      </c>
      <c r="I175" s="8" t="s">
        <v>641</v>
      </c>
    </row>
    <row r="176" spans="1:9" ht="24.75">
      <c r="A176" s="4">
        <v>44228</v>
      </c>
      <c r="B176" s="5" t="s">
        <v>642</v>
      </c>
      <c r="C176" s="6" t="s">
        <v>643</v>
      </c>
      <c r="D176" s="7" t="s">
        <v>644</v>
      </c>
      <c r="E176" s="6" t="s">
        <v>12</v>
      </c>
      <c r="F176" s="5" t="s">
        <v>13</v>
      </c>
      <c r="G176" s="6" t="s">
        <v>262</v>
      </c>
      <c r="H176" s="5" t="s">
        <v>263</v>
      </c>
      <c r="I176" s="8" t="s">
        <v>645</v>
      </c>
    </row>
    <row r="177" spans="1:9" ht="24.75">
      <c r="A177" s="4">
        <v>44228</v>
      </c>
      <c r="B177" s="40" t="s">
        <v>646</v>
      </c>
      <c r="C177" s="6" t="s">
        <v>647</v>
      </c>
      <c r="D177" s="6" t="s">
        <v>648</v>
      </c>
      <c r="E177" s="6" t="s">
        <v>96</v>
      </c>
      <c r="F177" s="5" t="s">
        <v>97</v>
      </c>
      <c r="G177" s="6" t="s">
        <v>649</v>
      </c>
      <c r="H177" s="5" t="s">
        <v>650</v>
      </c>
      <c r="I177" s="42">
        <v>22100</v>
      </c>
    </row>
    <row r="178" spans="1:9" ht="24.75">
      <c r="A178" s="48">
        <v>44228</v>
      </c>
      <c r="B178" s="49" t="s">
        <v>651</v>
      </c>
      <c r="C178" s="16" t="s">
        <v>153</v>
      </c>
      <c r="D178" s="50" t="s">
        <v>652</v>
      </c>
      <c r="E178" s="51" t="s">
        <v>155</v>
      </c>
      <c r="F178" s="52" t="s">
        <v>156</v>
      </c>
      <c r="G178" s="50" t="s">
        <v>653</v>
      </c>
      <c r="H178" s="53" t="s">
        <v>654</v>
      </c>
      <c r="I178" s="54">
        <v>29976</v>
      </c>
    </row>
    <row r="179" spans="1:9" ht="24.75">
      <c r="A179" s="48">
        <v>44228</v>
      </c>
      <c r="B179" s="49" t="s">
        <v>655</v>
      </c>
      <c r="C179" s="16" t="s">
        <v>153</v>
      </c>
      <c r="D179" s="50" t="s">
        <v>656</v>
      </c>
      <c r="E179" s="51" t="s">
        <v>155</v>
      </c>
      <c r="F179" s="52" t="s">
        <v>156</v>
      </c>
      <c r="G179" s="50" t="s">
        <v>653</v>
      </c>
      <c r="H179" s="53" t="s">
        <v>654</v>
      </c>
      <c r="I179" s="54">
        <v>30000</v>
      </c>
    </row>
    <row r="180" spans="1:9" ht="24.75">
      <c r="A180" s="48">
        <v>44228</v>
      </c>
      <c r="B180" s="49" t="s">
        <v>657</v>
      </c>
      <c r="C180" s="16" t="s">
        <v>153</v>
      </c>
      <c r="D180" s="50" t="s">
        <v>658</v>
      </c>
      <c r="E180" s="51" t="s">
        <v>155</v>
      </c>
      <c r="F180" s="52" t="s">
        <v>156</v>
      </c>
      <c r="G180" s="50" t="s">
        <v>653</v>
      </c>
      <c r="H180" s="53" t="s">
        <v>654</v>
      </c>
      <c r="I180" s="54">
        <v>10830.24</v>
      </c>
    </row>
    <row r="181" spans="1:9" ht="24.75">
      <c r="A181" s="48">
        <v>44228</v>
      </c>
      <c r="B181" s="49" t="s">
        <v>659</v>
      </c>
      <c r="C181" s="16" t="s">
        <v>153</v>
      </c>
      <c r="D181" s="55" t="s">
        <v>660</v>
      </c>
      <c r="E181" s="51" t="s">
        <v>155</v>
      </c>
      <c r="F181" s="52" t="s">
        <v>156</v>
      </c>
      <c r="G181" s="50" t="s">
        <v>661</v>
      </c>
      <c r="H181" s="53" t="s">
        <v>662</v>
      </c>
      <c r="I181" s="54">
        <v>40000</v>
      </c>
    </row>
    <row r="182" spans="1:9" ht="24.75">
      <c r="A182" s="48">
        <v>44228</v>
      </c>
      <c r="B182" s="49" t="s">
        <v>663</v>
      </c>
      <c r="C182" s="16" t="s">
        <v>153</v>
      </c>
      <c r="D182" s="50" t="s">
        <v>664</v>
      </c>
      <c r="E182" s="51" t="s">
        <v>155</v>
      </c>
      <c r="F182" s="52" t="s">
        <v>156</v>
      </c>
      <c r="G182" s="50" t="s">
        <v>653</v>
      </c>
      <c r="H182" s="53" t="s">
        <v>654</v>
      </c>
      <c r="I182" s="54">
        <v>8400</v>
      </c>
    </row>
    <row r="183" spans="1:9" ht="24.75">
      <c r="A183" s="48">
        <v>44228</v>
      </c>
      <c r="B183" s="49" t="s">
        <v>665</v>
      </c>
      <c r="C183" s="16" t="s">
        <v>153</v>
      </c>
      <c r="D183" s="50" t="s">
        <v>666</v>
      </c>
      <c r="E183" s="51" t="s">
        <v>155</v>
      </c>
      <c r="F183" s="52" t="s">
        <v>156</v>
      </c>
      <c r="G183" s="50" t="s">
        <v>653</v>
      </c>
      <c r="H183" s="53" t="s">
        <v>654</v>
      </c>
      <c r="I183" s="54">
        <v>552.5</v>
      </c>
    </row>
    <row r="184" spans="1:9" ht="36">
      <c r="A184" s="43">
        <v>44228.361813232696</v>
      </c>
      <c r="B184" s="44" t="s">
        <v>667</v>
      </c>
      <c r="C184" s="45" t="s">
        <v>668</v>
      </c>
      <c r="D184" s="45" t="s">
        <v>669</v>
      </c>
      <c r="E184" s="46" t="s">
        <v>102</v>
      </c>
      <c r="F184" s="45" t="s">
        <v>103</v>
      </c>
      <c r="G184" s="45" t="s">
        <v>670</v>
      </c>
      <c r="H184" s="44" t="s">
        <v>671</v>
      </c>
      <c r="I184" s="47">
        <v>3840</v>
      </c>
    </row>
    <row r="185" spans="1:9" ht="47.25">
      <c r="A185" s="43">
        <v>44228.38425279576</v>
      </c>
      <c r="B185" s="44" t="s">
        <v>672</v>
      </c>
      <c r="C185" s="45" t="s">
        <v>673</v>
      </c>
      <c r="D185" s="45" t="s">
        <v>674</v>
      </c>
      <c r="E185" s="46" t="s">
        <v>102</v>
      </c>
      <c r="F185" s="45" t="s">
        <v>103</v>
      </c>
      <c r="G185" s="45" t="s">
        <v>675</v>
      </c>
      <c r="H185" s="44" t="s">
        <v>676</v>
      </c>
      <c r="I185" s="47">
        <v>3000</v>
      </c>
    </row>
    <row r="186" spans="1:9" ht="36">
      <c r="A186" s="43">
        <v>44228.39484425529</v>
      </c>
      <c r="B186" s="44" t="s">
        <v>677</v>
      </c>
      <c r="C186" s="45" t="s">
        <v>678</v>
      </c>
      <c r="D186" s="45" t="s">
        <v>203</v>
      </c>
      <c r="E186" s="46" t="s">
        <v>102</v>
      </c>
      <c r="F186" s="45" t="s">
        <v>103</v>
      </c>
      <c r="G186" s="45" t="s">
        <v>679</v>
      </c>
      <c r="H186" s="44" t="s">
        <v>680</v>
      </c>
      <c r="I186" s="47">
        <v>1158</v>
      </c>
    </row>
    <row r="187" spans="1:9" ht="24.75">
      <c r="A187" s="43">
        <v>44228.401201534274</v>
      </c>
      <c r="B187" s="44" t="s">
        <v>681</v>
      </c>
      <c r="C187" s="45" t="s">
        <v>682</v>
      </c>
      <c r="D187" s="45" t="s">
        <v>683</v>
      </c>
      <c r="E187" s="46" t="s">
        <v>102</v>
      </c>
      <c r="F187" s="45" t="s">
        <v>103</v>
      </c>
      <c r="G187" s="45" t="s">
        <v>684</v>
      </c>
      <c r="H187" s="44" t="s">
        <v>685</v>
      </c>
      <c r="I187" s="47">
        <v>11451</v>
      </c>
    </row>
    <row r="188" spans="1:9" ht="24.75">
      <c r="A188" s="43">
        <v>44228.41796640044</v>
      </c>
      <c r="B188" s="44" t="s">
        <v>686</v>
      </c>
      <c r="C188" s="45" t="s">
        <v>687</v>
      </c>
      <c r="D188" s="45" t="s">
        <v>688</v>
      </c>
      <c r="E188" s="46" t="s">
        <v>102</v>
      </c>
      <c r="F188" s="45" t="s">
        <v>103</v>
      </c>
      <c r="G188" s="45" t="s">
        <v>109</v>
      </c>
      <c r="H188" s="44" t="s">
        <v>110</v>
      </c>
      <c r="I188" s="47">
        <v>33800</v>
      </c>
    </row>
    <row r="189" spans="1:9" ht="36">
      <c r="A189" s="43">
        <v>44228.43366345104</v>
      </c>
      <c r="B189" s="44" t="s">
        <v>689</v>
      </c>
      <c r="C189" s="45" t="s">
        <v>690</v>
      </c>
      <c r="D189" s="45" t="s">
        <v>691</v>
      </c>
      <c r="E189" s="46" t="s">
        <v>102</v>
      </c>
      <c r="F189" s="45" t="s">
        <v>103</v>
      </c>
      <c r="G189" s="45" t="s">
        <v>692</v>
      </c>
      <c r="H189" s="44" t="s">
        <v>693</v>
      </c>
      <c r="I189" s="47">
        <v>7800</v>
      </c>
    </row>
    <row r="190" spans="1:9" ht="24.75">
      <c r="A190" s="43">
        <v>44228.44810382042</v>
      </c>
      <c r="B190" s="44" t="s">
        <v>694</v>
      </c>
      <c r="C190" s="45" t="s">
        <v>695</v>
      </c>
      <c r="D190" s="45" t="s">
        <v>696</v>
      </c>
      <c r="E190" s="46" t="s">
        <v>102</v>
      </c>
      <c r="F190" s="45" t="s">
        <v>103</v>
      </c>
      <c r="G190" s="45" t="s">
        <v>697</v>
      </c>
      <c r="H190" s="44" t="s">
        <v>698</v>
      </c>
      <c r="I190" s="47">
        <v>2993</v>
      </c>
    </row>
    <row r="191" spans="1:9" ht="24.75">
      <c r="A191" s="43">
        <v>44228.458331235684</v>
      </c>
      <c r="B191" s="44" t="s">
        <v>699</v>
      </c>
      <c r="C191" s="45" t="s">
        <v>700</v>
      </c>
      <c r="D191" s="45" t="s">
        <v>701</v>
      </c>
      <c r="E191" s="46" t="s">
        <v>102</v>
      </c>
      <c r="F191" s="45" t="s">
        <v>103</v>
      </c>
      <c r="G191" s="45" t="s">
        <v>702</v>
      </c>
      <c r="H191" s="44" t="s">
        <v>550</v>
      </c>
      <c r="I191" s="47">
        <v>2142.9</v>
      </c>
    </row>
    <row r="192" spans="1:9" ht="36">
      <c r="A192" s="43">
        <v>44228.48694870552</v>
      </c>
      <c r="B192" s="44" t="s">
        <v>703</v>
      </c>
      <c r="C192" s="45" t="s">
        <v>704</v>
      </c>
      <c r="D192" s="45" t="s">
        <v>705</v>
      </c>
      <c r="E192" s="46" t="s">
        <v>102</v>
      </c>
      <c r="F192" s="45" t="s">
        <v>103</v>
      </c>
      <c r="G192" s="45" t="s">
        <v>187</v>
      </c>
      <c r="H192" s="44" t="s">
        <v>188</v>
      </c>
      <c r="I192" s="47">
        <v>4157.38</v>
      </c>
    </row>
    <row r="193" spans="1:9" ht="24.75">
      <c r="A193" s="24">
        <v>44228.67361111111</v>
      </c>
      <c r="B193" s="25" t="s">
        <v>706</v>
      </c>
      <c r="C193" s="26" t="s">
        <v>707</v>
      </c>
      <c r="D193" s="26" t="s">
        <v>708</v>
      </c>
      <c r="E193" s="27" t="s">
        <v>37</v>
      </c>
      <c r="F193" s="26" t="s">
        <v>38</v>
      </c>
      <c r="G193" s="26" t="s">
        <v>709</v>
      </c>
      <c r="H193" s="28">
        <v>37364532</v>
      </c>
      <c r="I193" s="30">
        <v>11054.64</v>
      </c>
    </row>
    <row r="194" spans="1:9" ht="47.25">
      <c r="A194" s="43">
        <v>44229.40326240536</v>
      </c>
      <c r="B194" s="44" t="s">
        <v>710</v>
      </c>
      <c r="C194" s="45" t="s">
        <v>711</v>
      </c>
      <c r="D194" s="45" t="s">
        <v>712</v>
      </c>
      <c r="E194" s="46" t="s">
        <v>102</v>
      </c>
      <c r="F194" s="45" t="s">
        <v>103</v>
      </c>
      <c r="G194" s="45" t="s">
        <v>713</v>
      </c>
      <c r="H194" s="44" t="s">
        <v>714</v>
      </c>
      <c r="I194" s="47">
        <v>4950</v>
      </c>
    </row>
    <row r="195" spans="1:9" ht="24.75">
      <c r="A195" s="43">
        <v>44229.61523114941</v>
      </c>
      <c r="B195" s="44" t="s">
        <v>715</v>
      </c>
      <c r="C195" s="45" t="s">
        <v>716</v>
      </c>
      <c r="D195" s="45" t="s">
        <v>717</v>
      </c>
      <c r="E195" s="46" t="s">
        <v>102</v>
      </c>
      <c r="F195" s="45" t="s">
        <v>103</v>
      </c>
      <c r="G195" s="45" t="s">
        <v>718</v>
      </c>
      <c r="H195" s="44" t="s">
        <v>378</v>
      </c>
      <c r="I195" s="47">
        <v>1784</v>
      </c>
    </row>
    <row r="196" spans="1:9" ht="24.75">
      <c r="A196" s="14">
        <v>44229.6966792984</v>
      </c>
      <c r="B196" s="15">
        <f>HYPERLINK("https://my.zakupki.prom.ua/remote/dispatcher/state_purchase_view/23546721","UA-2021-02-02-010246-a")</f>
        <v>0</v>
      </c>
      <c r="C196" s="16" t="s">
        <v>719</v>
      </c>
      <c r="D196" s="16" t="s">
        <v>720</v>
      </c>
      <c r="E196" s="17" t="s">
        <v>25</v>
      </c>
      <c r="F196" s="18" t="s">
        <v>26</v>
      </c>
      <c r="G196" s="16"/>
      <c r="H196" s="19"/>
      <c r="I196" s="66"/>
    </row>
    <row r="197" spans="1:9" ht="36">
      <c r="A197" s="4">
        <v>44230</v>
      </c>
      <c r="B197" s="5" t="s">
        <v>721</v>
      </c>
      <c r="C197" s="21" t="s">
        <v>722</v>
      </c>
      <c r="D197" s="7" t="s">
        <v>449</v>
      </c>
      <c r="E197" s="22" t="s">
        <v>31</v>
      </c>
      <c r="F197" s="23">
        <v>3341351</v>
      </c>
      <c r="G197" s="7" t="s">
        <v>723</v>
      </c>
      <c r="H197" s="5" t="s">
        <v>724</v>
      </c>
      <c r="I197" s="8">
        <v>600</v>
      </c>
    </row>
    <row r="198" spans="1:9" ht="81">
      <c r="A198" s="4">
        <v>44230</v>
      </c>
      <c r="B198" s="5" t="s">
        <v>725</v>
      </c>
      <c r="C198" s="21" t="s">
        <v>726</v>
      </c>
      <c r="D198" s="7" t="s">
        <v>727</v>
      </c>
      <c r="E198" s="22" t="s">
        <v>31</v>
      </c>
      <c r="F198" s="23">
        <v>3341351</v>
      </c>
      <c r="G198" s="7" t="s">
        <v>728</v>
      </c>
      <c r="H198" s="5" t="s">
        <v>729</v>
      </c>
      <c r="I198" s="8">
        <v>2500</v>
      </c>
    </row>
    <row r="199" spans="1:9" ht="69.75">
      <c r="A199" s="4">
        <v>44230</v>
      </c>
      <c r="B199" s="5" t="s">
        <v>730</v>
      </c>
      <c r="C199" s="21" t="s">
        <v>731</v>
      </c>
      <c r="D199" s="7" t="s">
        <v>74</v>
      </c>
      <c r="E199" s="22" t="s">
        <v>31</v>
      </c>
      <c r="F199" s="23">
        <v>3341351</v>
      </c>
      <c r="G199" s="7" t="s">
        <v>728</v>
      </c>
      <c r="H199" s="5" t="s">
        <v>729</v>
      </c>
      <c r="I199" s="8">
        <v>9183</v>
      </c>
    </row>
    <row r="200" spans="1:9" ht="47.25">
      <c r="A200" s="4">
        <v>44230</v>
      </c>
      <c r="B200" s="5" t="s">
        <v>732</v>
      </c>
      <c r="C200" s="21" t="s">
        <v>733</v>
      </c>
      <c r="D200" s="7" t="s">
        <v>734</v>
      </c>
      <c r="E200" s="22" t="s">
        <v>31</v>
      </c>
      <c r="F200" s="23">
        <v>3341351</v>
      </c>
      <c r="G200" s="7" t="s">
        <v>735</v>
      </c>
      <c r="H200" s="5" t="s">
        <v>736</v>
      </c>
      <c r="I200" s="8">
        <v>20000</v>
      </c>
    </row>
    <row r="201" spans="1:9" ht="36">
      <c r="A201" s="14">
        <v>44230.4057159441</v>
      </c>
      <c r="B201" s="15">
        <f>HYPERLINK("https://my.zakupki.prom.ua/remote/dispatcher/state_purchase_view/23576226","UA-2021-02-03-001341-a")</f>
        <v>0</v>
      </c>
      <c r="C201" s="16" t="s">
        <v>737</v>
      </c>
      <c r="D201" s="16" t="s">
        <v>203</v>
      </c>
      <c r="E201" s="17" t="s">
        <v>25</v>
      </c>
      <c r="F201" s="18" t="s">
        <v>26</v>
      </c>
      <c r="G201" s="16" t="s">
        <v>738</v>
      </c>
      <c r="H201" s="19" t="s">
        <v>739</v>
      </c>
      <c r="I201" s="20">
        <v>756</v>
      </c>
    </row>
    <row r="202" spans="1:9" ht="58.5">
      <c r="A202" s="14">
        <v>44230.4169390611</v>
      </c>
      <c r="B202" s="15">
        <f>HYPERLINK("https://my.zakupki.prom.ua/remote/dispatcher/state_purchase_view/23577327","UA-2021-02-03-001618-a")</f>
        <v>0</v>
      </c>
      <c r="C202" s="16" t="s">
        <v>740</v>
      </c>
      <c r="D202" s="16" t="s">
        <v>741</v>
      </c>
      <c r="E202" s="17" t="s">
        <v>25</v>
      </c>
      <c r="F202" s="18" t="s">
        <v>26</v>
      </c>
      <c r="G202" s="16" t="s">
        <v>738</v>
      </c>
      <c r="H202" s="19" t="s">
        <v>739</v>
      </c>
      <c r="I202" s="20">
        <v>180</v>
      </c>
    </row>
    <row r="203" spans="1:9" ht="24.75">
      <c r="A203" s="14">
        <v>44230.4940744654</v>
      </c>
      <c r="B203" s="15">
        <f>HYPERLINK("https://my.zakupki.prom.ua/remote/dispatcher/state_purchase_view/23588331","UA-2021-02-03-004751-a")</f>
        <v>0</v>
      </c>
      <c r="C203" s="16" t="s">
        <v>742</v>
      </c>
      <c r="D203" s="16" t="s">
        <v>743</v>
      </c>
      <c r="E203" s="17" t="s">
        <v>25</v>
      </c>
      <c r="F203" s="18" t="s">
        <v>26</v>
      </c>
      <c r="G203" s="16" t="s">
        <v>744</v>
      </c>
      <c r="H203" s="19" t="s">
        <v>263</v>
      </c>
      <c r="I203" s="20">
        <v>3600</v>
      </c>
    </row>
    <row r="204" spans="1:9" ht="24.75">
      <c r="A204" s="14">
        <v>44230.4996965963</v>
      </c>
      <c r="B204" s="15">
        <f>HYPERLINK("https://my.zakupki.prom.ua/remote/dispatcher/state_purchase_view/23589401","UA-2021-02-03-005031-a")</f>
        <v>0</v>
      </c>
      <c r="C204" s="16" t="s">
        <v>212</v>
      </c>
      <c r="D204" s="16" t="s">
        <v>745</v>
      </c>
      <c r="E204" s="17" t="s">
        <v>25</v>
      </c>
      <c r="F204" s="18" t="s">
        <v>26</v>
      </c>
      <c r="G204" s="16" t="s">
        <v>214</v>
      </c>
      <c r="H204" s="19" t="s">
        <v>215</v>
      </c>
      <c r="I204" s="20">
        <v>2270</v>
      </c>
    </row>
    <row r="205" spans="1:9" ht="36">
      <c r="A205" s="24">
        <v>44230.59305555555</v>
      </c>
      <c r="B205" s="25" t="s">
        <v>746</v>
      </c>
      <c r="C205" s="26" t="s">
        <v>747</v>
      </c>
      <c r="D205" s="26" t="s">
        <v>748</v>
      </c>
      <c r="E205" s="27" t="s">
        <v>37</v>
      </c>
      <c r="F205" s="26" t="s">
        <v>38</v>
      </c>
      <c r="G205" s="26" t="s">
        <v>749</v>
      </c>
      <c r="H205" s="28">
        <v>21914796</v>
      </c>
      <c r="I205" s="30">
        <v>5000</v>
      </c>
    </row>
    <row r="206" spans="1:9" ht="24.75">
      <c r="A206" s="43">
        <v>44230.60607746911</v>
      </c>
      <c r="B206" s="44" t="s">
        <v>750</v>
      </c>
      <c r="C206" s="45" t="s">
        <v>751</v>
      </c>
      <c r="D206" s="45" t="s">
        <v>752</v>
      </c>
      <c r="E206" s="46" t="s">
        <v>102</v>
      </c>
      <c r="F206" s="45" t="s">
        <v>103</v>
      </c>
      <c r="G206" s="45" t="s">
        <v>753</v>
      </c>
      <c r="H206" s="44" t="s">
        <v>754</v>
      </c>
      <c r="I206" s="47">
        <v>12894</v>
      </c>
    </row>
    <row r="207" spans="1:9" ht="24.75">
      <c r="A207" s="43">
        <v>44230.701749831635</v>
      </c>
      <c r="B207" s="44" t="s">
        <v>755</v>
      </c>
      <c r="C207" s="45" t="s">
        <v>756</v>
      </c>
      <c r="D207" s="45" t="s">
        <v>757</v>
      </c>
      <c r="E207" s="46" t="s">
        <v>102</v>
      </c>
      <c r="F207" s="45" t="s">
        <v>103</v>
      </c>
      <c r="G207" s="45" t="s">
        <v>758</v>
      </c>
      <c r="H207" s="44" t="s">
        <v>581</v>
      </c>
      <c r="I207" s="47">
        <v>1767.2</v>
      </c>
    </row>
    <row r="208" spans="1:9" ht="24.75">
      <c r="A208" s="43">
        <v>44230.71038840142</v>
      </c>
      <c r="B208" s="44" t="s">
        <v>759</v>
      </c>
      <c r="C208" s="45" t="s">
        <v>700</v>
      </c>
      <c r="D208" s="45" t="s">
        <v>760</v>
      </c>
      <c r="E208" s="46" t="s">
        <v>102</v>
      </c>
      <c r="F208" s="45" t="s">
        <v>103</v>
      </c>
      <c r="G208" s="45" t="s">
        <v>761</v>
      </c>
      <c r="H208" s="44" t="s">
        <v>762</v>
      </c>
      <c r="I208" s="47">
        <v>1119</v>
      </c>
    </row>
    <row r="209" spans="1:9" ht="36">
      <c r="A209" s="4">
        <v>44231</v>
      </c>
      <c r="B209" s="5" t="s">
        <v>763</v>
      </c>
      <c r="C209" s="21" t="s">
        <v>764</v>
      </c>
      <c r="D209" s="7" t="s">
        <v>765</v>
      </c>
      <c r="E209" s="22" t="s">
        <v>31</v>
      </c>
      <c r="F209" s="23">
        <v>3341351</v>
      </c>
      <c r="G209" s="7" t="s">
        <v>766</v>
      </c>
      <c r="H209" s="5" t="s">
        <v>767</v>
      </c>
      <c r="I209" s="8">
        <v>8400</v>
      </c>
    </row>
    <row r="210" spans="1:9" ht="47.25">
      <c r="A210" s="43">
        <v>44231</v>
      </c>
      <c r="B210" s="44" t="s">
        <v>768</v>
      </c>
      <c r="C210" s="45" t="s">
        <v>769</v>
      </c>
      <c r="D210" s="45" t="s">
        <v>78</v>
      </c>
      <c r="E210" s="46" t="s">
        <v>102</v>
      </c>
      <c r="F210" s="45" t="s">
        <v>103</v>
      </c>
      <c r="G210" s="45" t="s">
        <v>770</v>
      </c>
      <c r="H210" s="44" t="s">
        <v>771</v>
      </c>
      <c r="I210" s="47">
        <v>8225</v>
      </c>
    </row>
    <row r="211" spans="1:9" ht="58.5">
      <c r="A211" s="57">
        <v>44231</v>
      </c>
      <c r="B211" s="32" t="s">
        <v>772</v>
      </c>
      <c r="C211" s="33" t="s">
        <v>773</v>
      </c>
      <c r="D211" s="33" t="s">
        <v>774</v>
      </c>
      <c r="E211" s="34" t="s">
        <v>58</v>
      </c>
      <c r="F211" s="34" t="s">
        <v>59</v>
      </c>
      <c r="G211" s="33" t="s">
        <v>775</v>
      </c>
      <c r="H211" s="32">
        <v>2677012451</v>
      </c>
      <c r="I211" s="35">
        <v>16032.8</v>
      </c>
    </row>
    <row r="212" spans="1:9" ht="47.25">
      <c r="A212" s="57">
        <v>44231</v>
      </c>
      <c r="B212" s="32" t="s">
        <v>776</v>
      </c>
      <c r="C212" s="33" t="s">
        <v>777</v>
      </c>
      <c r="D212" s="33" t="s">
        <v>778</v>
      </c>
      <c r="E212" s="34" t="s">
        <v>58</v>
      </c>
      <c r="F212" s="34" t="s">
        <v>59</v>
      </c>
      <c r="G212" s="33" t="s">
        <v>779</v>
      </c>
      <c r="H212" s="32">
        <v>21560045</v>
      </c>
      <c r="I212" s="35">
        <v>3000</v>
      </c>
    </row>
    <row r="213" spans="1:9" ht="24.75">
      <c r="A213" s="48">
        <v>44231</v>
      </c>
      <c r="B213" s="49" t="s">
        <v>780</v>
      </c>
      <c r="C213" s="16" t="s">
        <v>153</v>
      </c>
      <c r="D213" s="50" t="s">
        <v>781</v>
      </c>
      <c r="E213" s="51" t="s">
        <v>155</v>
      </c>
      <c r="F213" s="52" t="s">
        <v>156</v>
      </c>
      <c r="G213" s="50" t="s">
        <v>653</v>
      </c>
      <c r="H213" s="53" t="s">
        <v>654</v>
      </c>
      <c r="I213" s="54">
        <v>2000</v>
      </c>
    </row>
    <row r="214" spans="1:9" ht="24.75">
      <c r="A214" s="48">
        <v>44231</v>
      </c>
      <c r="B214" s="49" t="s">
        <v>782</v>
      </c>
      <c r="C214" s="16" t="s">
        <v>153</v>
      </c>
      <c r="D214" s="50" t="s">
        <v>783</v>
      </c>
      <c r="E214" s="51" t="s">
        <v>155</v>
      </c>
      <c r="F214" s="52" t="s">
        <v>156</v>
      </c>
      <c r="G214" s="50" t="s">
        <v>653</v>
      </c>
      <c r="H214" s="53" t="s">
        <v>654</v>
      </c>
      <c r="I214" s="54">
        <v>2500</v>
      </c>
    </row>
    <row r="215" spans="1:9" ht="24.75">
      <c r="A215" s="48">
        <v>44231</v>
      </c>
      <c r="B215" s="49" t="s">
        <v>784</v>
      </c>
      <c r="C215" s="16" t="s">
        <v>153</v>
      </c>
      <c r="D215" s="50" t="s">
        <v>785</v>
      </c>
      <c r="E215" s="51" t="s">
        <v>155</v>
      </c>
      <c r="F215" s="52" t="s">
        <v>156</v>
      </c>
      <c r="G215" s="50" t="s">
        <v>653</v>
      </c>
      <c r="H215" s="53" t="s">
        <v>654</v>
      </c>
      <c r="I215" s="54">
        <v>7200</v>
      </c>
    </row>
    <row r="216" spans="1:9" ht="24.75">
      <c r="A216" s="48">
        <v>44231</v>
      </c>
      <c r="B216" s="49" t="s">
        <v>786</v>
      </c>
      <c r="C216" s="16" t="s">
        <v>153</v>
      </c>
      <c r="D216" s="50" t="s">
        <v>787</v>
      </c>
      <c r="E216" s="51" t="s">
        <v>155</v>
      </c>
      <c r="F216" s="52" t="s">
        <v>156</v>
      </c>
      <c r="G216" s="50" t="s">
        <v>109</v>
      </c>
      <c r="H216" s="53" t="s">
        <v>110</v>
      </c>
      <c r="I216" s="54">
        <v>16155</v>
      </c>
    </row>
    <row r="217" spans="1:9" ht="24.75">
      <c r="A217" s="48">
        <v>44231</v>
      </c>
      <c r="B217" s="49" t="s">
        <v>788</v>
      </c>
      <c r="C217" s="16" t="s">
        <v>153</v>
      </c>
      <c r="D217" s="50" t="s">
        <v>789</v>
      </c>
      <c r="E217" s="51" t="s">
        <v>155</v>
      </c>
      <c r="F217" s="52" t="s">
        <v>156</v>
      </c>
      <c r="G217" s="50" t="s">
        <v>109</v>
      </c>
      <c r="H217" s="53" t="s">
        <v>110</v>
      </c>
      <c r="I217" s="54">
        <v>30800</v>
      </c>
    </row>
    <row r="218" spans="1:9" ht="36">
      <c r="A218" s="48">
        <v>44231</v>
      </c>
      <c r="B218" s="49" t="s">
        <v>790</v>
      </c>
      <c r="C218" s="16" t="s">
        <v>153</v>
      </c>
      <c r="D218" s="50" t="s">
        <v>791</v>
      </c>
      <c r="E218" s="51" t="s">
        <v>155</v>
      </c>
      <c r="F218" s="52" t="s">
        <v>156</v>
      </c>
      <c r="G218" s="50" t="s">
        <v>792</v>
      </c>
      <c r="H218" s="53" t="s">
        <v>793</v>
      </c>
      <c r="I218" s="54">
        <v>31990.86</v>
      </c>
    </row>
    <row r="219" spans="1:9" ht="24.75">
      <c r="A219" s="24">
        <v>44231.36944444444</v>
      </c>
      <c r="B219" s="25" t="s">
        <v>794</v>
      </c>
      <c r="C219" s="26" t="s">
        <v>795</v>
      </c>
      <c r="D219" s="26" t="s">
        <v>796</v>
      </c>
      <c r="E219" s="27" t="s">
        <v>37</v>
      </c>
      <c r="F219" s="26" t="s">
        <v>38</v>
      </c>
      <c r="G219" s="26" t="s">
        <v>797</v>
      </c>
      <c r="H219" s="28">
        <v>3315706658</v>
      </c>
      <c r="I219" s="30">
        <v>35000</v>
      </c>
    </row>
    <row r="220" spans="1:9" ht="24.75">
      <c r="A220" s="43">
        <v>44231.49523972718</v>
      </c>
      <c r="B220" s="44" t="s">
        <v>798</v>
      </c>
      <c r="C220" s="45" t="s">
        <v>756</v>
      </c>
      <c r="D220" s="45" t="s">
        <v>799</v>
      </c>
      <c r="E220" s="46" t="s">
        <v>102</v>
      </c>
      <c r="F220" s="45" t="s">
        <v>103</v>
      </c>
      <c r="G220" s="45" t="s">
        <v>758</v>
      </c>
      <c r="H220" s="44" t="s">
        <v>581</v>
      </c>
      <c r="I220" s="47">
        <v>2998</v>
      </c>
    </row>
    <row r="221" spans="1:9" ht="36">
      <c r="A221" s="4">
        <v>44232</v>
      </c>
      <c r="B221" s="5" t="s">
        <v>800</v>
      </c>
      <c r="C221" s="21" t="s">
        <v>801</v>
      </c>
      <c r="D221" s="7" t="s">
        <v>802</v>
      </c>
      <c r="E221" s="22" t="s">
        <v>31</v>
      </c>
      <c r="F221" s="23">
        <v>3341351</v>
      </c>
      <c r="G221" s="7" t="s">
        <v>803</v>
      </c>
      <c r="H221" s="5" t="s">
        <v>804</v>
      </c>
      <c r="I221" s="8">
        <v>24500</v>
      </c>
    </row>
    <row r="222" spans="1:9" ht="47.25">
      <c r="A222" s="4">
        <v>44232</v>
      </c>
      <c r="B222" s="5" t="s">
        <v>805</v>
      </c>
      <c r="C222" s="21" t="s">
        <v>806</v>
      </c>
      <c r="D222" s="7" t="s">
        <v>807</v>
      </c>
      <c r="E222" s="22" t="s">
        <v>31</v>
      </c>
      <c r="F222" s="23">
        <v>3341351</v>
      </c>
      <c r="G222" s="7" t="s">
        <v>803</v>
      </c>
      <c r="H222" s="5" t="s">
        <v>804</v>
      </c>
      <c r="I222" s="8">
        <v>24500</v>
      </c>
    </row>
    <row r="223" spans="1:9" ht="47.25">
      <c r="A223" s="4">
        <v>44232</v>
      </c>
      <c r="B223" s="5" t="s">
        <v>808</v>
      </c>
      <c r="C223" s="21" t="s">
        <v>809</v>
      </c>
      <c r="D223" s="7" t="s">
        <v>810</v>
      </c>
      <c r="E223" s="22" t="s">
        <v>31</v>
      </c>
      <c r="F223" s="23">
        <v>3341351</v>
      </c>
      <c r="G223" s="7" t="s">
        <v>811</v>
      </c>
      <c r="H223" s="5" t="s">
        <v>812</v>
      </c>
      <c r="I223" s="8" t="s">
        <v>813</v>
      </c>
    </row>
    <row r="224" spans="1:9" ht="47.25">
      <c r="A224" s="4">
        <v>44232</v>
      </c>
      <c r="B224" s="5" t="s">
        <v>814</v>
      </c>
      <c r="C224" s="21" t="s">
        <v>815</v>
      </c>
      <c r="D224" s="7" t="s">
        <v>816</v>
      </c>
      <c r="E224" s="22" t="s">
        <v>31</v>
      </c>
      <c r="F224" s="23">
        <v>3341351</v>
      </c>
      <c r="G224" s="7" t="s">
        <v>817</v>
      </c>
      <c r="H224" s="5" t="s">
        <v>818</v>
      </c>
      <c r="I224" s="8">
        <v>1519.87</v>
      </c>
    </row>
    <row r="225" spans="1:9" ht="36">
      <c r="A225" s="56">
        <v>44232</v>
      </c>
      <c r="B225" s="44" t="s">
        <v>819</v>
      </c>
      <c r="C225" s="16" t="s">
        <v>153</v>
      </c>
      <c r="D225" s="16" t="s">
        <v>820</v>
      </c>
      <c r="E225" s="17" t="s">
        <v>204</v>
      </c>
      <c r="F225" s="44" t="s">
        <v>205</v>
      </c>
      <c r="G225" s="16" t="s">
        <v>821</v>
      </c>
      <c r="H225" s="44" t="s">
        <v>822</v>
      </c>
      <c r="I225" s="47">
        <v>3700.32</v>
      </c>
    </row>
    <row r="226" spans="1:9" ht="24.75">
      <c r="A226" s="43">
        <v>44232.34791575389</v>
      </c>
      <c r="B226" s="44" t="s">
        <v>823</v>
      </c>
      <c r="C226" s="45" t="s">
        <v>824</v>
      </c>
      <c r="D226" s="45" t="s">
        <v>825</v>
      </c>
      <c r="E226" s="46" t="s">
        <v>102</v>
      </c>
      <c r="F226" s="45" t="s">
        <v>103</v>
      </c>
      <c r="G226" s="45" t="s">
        <v>758</v>
      </c>
      <c r="H226" s="44" t="s">
        <v>581</v>
      </c>
      <c r="I226" s="47">
        <v>2233.5</v>
      </c>
    </row>
    <row r="227" spans="1:9" ht="24.75">
      <c r="A227" s="43">
        <v>44232.446792092196</v>
      </c>
      <c r="B227" s="44" t="s">
        <v>826</v>
      </c>
      <c r="C227" s="45" t="s">
        <v>827</v>
      </c>
      <c r="D227" s="45" t="s">
        <v>828</v>
      </c>
      <c r="E227" s="46" t="s">
        <v>102</v>
      </c>
      <c r="F227" s="45" t="s">
        <v>103</v>
      </c>
      <c r="G227" s="45" t="s">
        <v>377</v>
      </c>
      <c r="H227" s="44" t="s">
        <v>378</v>
      </c>
      <c r="I227" s="47">
        <v>380</v>
      </c>
    </row>
    <row r="228" spans="1:9" ht="24.75">
      <c r="A228" s="24">
        <v>44232.76736111111</v>
      </c>
      <c r="B228" s="25" t="s">
        <v>829</v>
      </c>
      <c r="C228" s="26" t="s">
        <v>830</v>
      </c>
      <c r="D228" s="26" t="s">
        <v>831</v>
      </c>
      <c r="E228" s="27" t="s">
        <v>37</v>
      </c>
      <c r="F228" s="26" t="s">
        <v>38</v>
      </c>
      <c r="G228" s="26" t="s">
        <v>832</v>
      </c>
      <c r="H228" s="28">
        <v>2812210526</v>
      </c>
      <c r="I228" s="30">
        <v>1600</v>
      </c>
    </row>
    <row r="229" spans="1:9" ht="24.75">
      <c r="A229" s="24">
        <v>44233.61736111111</v>
      </c>
      <c r="B229" s="25" t="s">
        <v>833</v>
      </c>
      <c r="C229" s="26" t="s">
        <v>834</v>
      </c>
      <c r="D229" s="26" t="s">
        <v>835</v>
      </c>
      <c r="E229" s="27" t="s">
        <v>37</v>
      </c>
      <c r="F229" s="26" t="s">
        <v>38</v>
      </c>
      <c r="G229" s="26" t="s">
        <v>836</v>
      </c>
      <c r="H229" s="28">
        <v>2770500032</v>
      </c>
      <c r="I229" s="30">
        <v>8998</v>
      </c>
    </row>
    <row r="230" spans="1:9" ht="14.25">
      <c r="A230" s="36">
        <v>44235</v>
      </c>
      <c r="B230" s="37" t="s">
        <v>837</v>
      </c>
      <c r="C230" s="38" t="s">
        <v>838</v>
      </c>
      <c r="D230" s="11" t="s">
        <v>74</v>
      </c>
      <c r="E230" s="6" t="s">
        <v>20</v>
      </c>
      <c r="F230" s="5" t="s">
        <v>21</v>
      </c>
      <c r="G230" s="10" t="s">
        <v>75</v>
      </c>
      <c r="H230" s="12">
        <v>3218913970</v>
      </c>
      <c r="I230" s="13">
        <v>3000</v>
      </c>
    </row>
    <row r="231" spans="1:9" ht="24.75">
      <c r="A231" s="56">
        <v>44235</v>
      </c>
      <c r="B231" s="44" t="s">
        <v>839</v>
      </c>
      <c r="C231" s="16" t="s">
        <v>153</v>
      </c>
      <c r="D231" s="16" t="s">
        <v>840</v>
      </c>
      <c r="E231" s="17" t="s">
        <v>204</v>
      </c>
      <c r="F231" s="44" t="s">
        <v>205</v>
      </c>
      <c r="G231" s="16" t="s">
        <v>841</v>
      </c>
      <c r="H231" s="44" t="s">
        <v>842</v>
      </c>
      <c r="I231" s="47">
        <v>14900</v>
      </c>
    </row>
    <row r="232" spans="1:9" ht="24.75">
      <c r="A232" s="48">
        <v>44235</v>
      </c>
      <c r="B232" s="49" t="s">
        <v>843</v>
      </c>
      <c r="C232" s="16" t="s">
        <v>153</v>
      </c>
      <c r="D232" s="50" t="s">
        <v>844</v>
      </c>
      <c r="E232" s="51" t="s">
        <v>155</v>
      </c>
      <c r="F232" s="52" t="s">
        <v>156</v>
      </c>
      <c r="G232" s="50" t="s">
        <v>653</v>
      </c>
      <c r="H232" s="53" t="s">
        <v>654</v>
      </c>
      <c r="I232" s="54">
        <v>14400</v>
      </c>
    </row>
    <row r="233" spans="1:9" ht="24.75">
      <c r="A233" s="48">
        <v>44235</v>
      </c>
      <c r="B233" s="49" t="s">
        <v>845</v>
      </c>
      <c r="C233" s="16" t="s">
        <v>153</v>
      </c>
      <c r="D233" s="50" t="s">
        <v>846</v>
      </c>
      <c r="E233" s="51" t="s">
        <v>155</v>
      </c>
      <c r="F233" s="52" t="s">
        <v>156</v>
      </c>
      <c r="G233" s="50" t="s">
        <v>847</v>
      </c>
      <c r="H233" s="53" t="s">
        <v>848</v>
      </c>
      <c r="I233" s="54">
        <v>4250</v>
      </c>
    </row>
    <row r="234" spans="1:9" ht="24.75">
      <c r="A234" s="48">
        <v>44235</v>
      </c>
      <c r="B234" s="49" t="s">
        <v>849</v>
      </c>
      <c r="C234" s="16" t="s">
        <v>153</v>
      </c>
      <c r="D234" s="50" t="s">
        <v>850</v>
      </c>
      <c r="E234" s="51" t="s">
        <v>155</v>
      </c>
      <c r="F234" s="52" t="s">
        <v>156</v>
      </c>
      <c r="G234" s="50" t="s">
        <v>851</v>
      </c>
      <c r="H234" s="53" t="s">
        <v>852</v>
      </c>
      <c r="I234" s="54">
        <v>49920</v>
      </c>
    </row>
    <row r="235" spans="1:9" ht="24.75">
      <c r="A235" s="43">
        <v>44235.35038558453</v>
      </c>
      <c r="B235" s="44" t="s">
        <v>853</v>
      </c>
      <c r="C235" s="45" t="s">
        <v>854</v>
      </c>
      <c r="D235" s="45" t="s">
        <v>855</v>
      </c>
      <c r="E235" s="46" t="s">
        <v>102</v>
      </c>
      <c r="F235" s="45" t="s">
        <v>103</v>
      </c>
      <c r="G235" s="45" t="s">
        <v>856</v>
      </c>
      <c r="H235" s="44" t="s">
        <v>211</v>
      </c>
      <c r="I235" s="47">
        <v>1503</v>
      </c>
    </row>
    <row r="236" spans="1:9" ht="24.75">
      <c r="A236" s="14">
        <v>44235.4233360989</v>
      </c>
      <c r="B236" s="15">
        <f>HYPERLINK("https://my.zakupki.prom.ua/remote/dispatcher/state_purchase_view/23743235","UA-2021-02-08-001445-a")</f>
        <v>0</v>
      </c>
      <c r="C236" s="16" t="s">
        <v>857</v>
      </c>
      <c r="D236" s="16" t="s">
        <v>858</v>
      </c>
      <c r="E236" s="17" t="s">
        <v>25</v>
      </c>
      <c r="F236" s="18" t="s">
        <v>26</v>
      </c>
      <c r="G236" s="16" t="s">
        <v>288</v>
      </c>
      <c r="H236" s="19" t="s">
        <v>289</v>
      </c>
      <c r="I236" s="20">
        <v>17850</v>
      </c>
    </row>
    <row r="237" spans="1:9" ht="47.25">
      <c r="A237" s="57">
        <v>44236</v>
      </c>
      <c r="B237" s="32" t="s">
        <v>859</v>
      </c>
      <c r="C237" s="33" t="s">
        <v>860</v>
      </c>
      <c r="D237" s="33" t="s">
        <v>245</v>
      </c>
      <c r="E237" s="34" t="s">
        <v>58</v>
      </c>
      <c r="F237" s="34" t="s">
        <v>59</v>
      </c>
      <c r="G237" s="33" t="s">
        <v>861</v>
      </c>
      <c r="H237" s="32">
        <v>3271013704</v>
      </c>
      <c r="I237" s="35">
        <v>2735</v>
      </c>
    </row>
    <row r="238" spans="1:9" ht="24.75">
      <c r="A238" s="24">
        <v>44236.5625</v>
      </c>
      <c r="B238" s="25" t="s">
        <v>862</v>
      </c>
      <c r="C238" s="26" t="s">
        <v>863</v>
      </c>
      <c r="D238" s="26" t="s">
        <v>521</v>
      </c>
      <c r="E238" s="27" t="s">
        <v>37</v>
      </c>
      <c r="F238" s="26" t="s">
        <v>38</v>
      </c>
      <c r="G238" s="26" t="s">
        <v>864</v>
      </c>
      <c r="H238" s="28">
        <v>20229472</v>
      </c>
      <c r="I238" s="30">
        <v>6840</v>
      </c>
    </row>
    <row r="239" spans="1:9" ht="24.75">
      <c r="A239" s="24">
        <v>44236.586805555555</v>
      </c>
      <c r="B239" s="25" t="s">
        <v>865</v>
      </c>
      <c r="C239" s="26" t="s">
        <v>866</v>
      </c>
      <c r="D239" s="26" t="s">
        <v>576</v>
      </c>
      <c r="E239" s="27" t="s">
        <v>37</v>
      </c>
      <c r="F239" s="26" t="s">
        <v>38</v>
      </c>
      <c r="G239" s="26" t="s">
        <v>434</v>
      </c>
      <c r="H239" s="28">
        <v>2919106288</v>
      </c>
      <c r="I239" s="30">
        <v>2970</v>
      </c>
    </row>
    <row r="240" spans="1:9" ht="24.75">
      <c r="A240" s="24">
        <v>44236.60902777778</v>
      </c>
      <c r="B240" s="25" t="s">
        <v>867</v>
      </c>
      <c r="C240" s="26" t="s">
        <v>868</v>
      </c>
      <c r="D240" s="26" t="s">
        <v>442</v>
      </c>
      <c r="E240" s="27" t="s">
        <v>37</v>
      </c>
      <c r="F240" s="26" t="s">
        <v>38</v>
      </c>
      <c r="G240" s="26" t="s">
        <v>434</v>
      </c>
      <c r="H240" s="28">
        <v>2919106288</v>
      </c>
      <c r="I240" s="30">
        <v>2932.8</v>
      </c>
    </row>
    <row r="241" spans="1:9" ht="24.75">
      <c r="A241" s="14">
        <v>44236.6822624216</v>
      </c>
      <c r="B241" s="15">
        <f>HYPERLINK("https://my.zakupki.prom.ua/remote/dispatcher/state_purchase_view/23824650","UA-2021-02-09-009845-a")</f>
        <v>0</v>
      </c>
      <c r="C241" s="16" t="s">
        <v>869</v>
      </c>
      <c r="D241" s="16" t="s">
        <v>870</v>
      </c>
      <c r="E241" s="17" t="s">
        <v>25</v>
      </c>
      <c r="F241" s="18" t="s">
        <v>26</v>
      </c>
      <c r="G241" s="16" t="s">
        <v>871</v>
      </c>
      <c r="H241" s="19" t="s">
        <v>872</v>
      </c>
      <c r="I241" s="20">
        <v>26000</v>
      </c>
    </row>
    <row r="242" spans="1:9" ht="14.25">
      <c r="A242" s="36">
        <v>44237</v>
      </c>
      <c r="B242" s="37" t="s">
        <v>873</v>
      </c>
      <c r="C242" s="10" t="s">
        <v>874</v>
      </c>
      <c r="D242" s="11" t="s">
        <v>875</v>
      </c>
      <c r="E242" s="6" t="s">
        <v>20</v>
      </c>
      <c r="F242" s="5" t="s">
        <v>21</v>
      </c>
      <c r="G242" s="10" t="s">
        <v>876</v>
      </c>
      <c r="H242" s="65">
        <v>1976358</v>
      </c>
      <c r="I242" s="13">
        <v>912</v>
      </c>
    </row>
    <row r="243" spans="1:9" ht="24.75">
      <c r="A243" s="36">
        <v>44237</v>
      </c>
      <c r="B243" s="37" t="s">
        <v>877</v>
      </c>
      <c r="C243" s="10" t="s">
        <v>878</v>
      </c>
      <c r="D243" s="11" t="s">
        <v>840</v>
      </c>
      <c r="E243" s="6" t="s">
        <v>20</v>
      </c>
      <c r="F243" s="5" t="s">
        <v>21</v>
      </c>
      <c r="G243" s="10" t="s">
        <v>879</v>
      </c>
      <c r="H243" s="65">
        <v>23359034</v>
      </c>
      <c r="I243" s="67">
        <v>500</v>
      </c>
    </row>
    <row r="244" spans="1:9" ht="24.75">
      <c r="A244" s="43">
        <v>44237.558801642626</v>
      </c>
      <c r="B244" s="44" t="s">
        <v>880</v>
      </c>
      <c r="C244" s="45" t="s">
        <v>115</v>
      </c>
      <c r="D244" s="45" t="s">
        <v>881</v>
      </c>
      <c r="E244" s="46" t="s">
        <v>102</v>
      </c>
      <c r="F244" s="45" t="s">
        <v>103</v>
      </c>
      <c r="G244" s="45" t="s">
        <v>117</v>
      </c>
      <c r="H244" s="44" t="s">
        <v>118</v>
      </c>
      <c r="I244" s="47">
        <v>15931</v>
      </c>
    </row>
    <row r="245" spans="1:9" ht="24.75">
      <c r="A245" s="24">
        <v>44237.69583333333</v>
      </c>
      <c r="B245" s="25" t="s">
        <v>882</v>
      </c>
      <c r="C245" s="26" t="s">
        <v>883</v>
      </c>
      <c r="D245" s="26" t="s">
        <v>884</v>
      </c>
      <c r="E245" s="27" t="s">
        <v>37</v>
      </c>
      <c r="F245" s="26" t="s">
        <v>38</v>
      </c>
      <c r="G245" s="26" t="s">
        <v>885</v>
      </c>
      <c r="H245" s="28">
        <v>37214080</v>
      </c>
      <c r="I245" s="30">
        <v>29997.6</v>
      </c>
    </row>
    <row r="246" spans="1:9" ht="36">
      <c r="A246" s="4">
        <v>44238</v>
      </c>
      <c r="B246" s="5" t="s">
        <v>886</v>
      </c>
      <c r="C246" s="21" t="s">
        <v>887</v>
      </c>
      <c r="D246" s="7" t="s">
        <v>191</v>
      </c>
      <c r="E246" s="22" t="s">
        <v>31</v>
      </c>
      <c r="F246" s="23">
        <v>3341351</v>
      </c>
      <c r="G246" s="7" t="s">
        <v>483</v>
      </c>
      <c r="H246" s="5" t="s">
        <v>484</v>
      </c>
      <c r="I246" s="8">
        <v>7956</v>
      </c>
    </row>
    <row r="247" spans="1:9" ht="36">
      <c r="A247" s="48">
        <v>44238</v>
      </c>
      <c r="B247" s="49" t="s">
        <v>888</v>
      </c>
      <c r="C247" s="16" t="s">
        <v>153</v>
      </c>
      <c r="D247" s="50" t="s">
        <v>889</v>
      </c>
      <c r="E247" s="51" t="s">
        <v>155</v>
      </c>
      <c r="F247" s="52" t="s">
        <v>156</v>
      </c>
      <c r="G247" s="50" t="s">
        <v>566</v>
      </c>
      <c r="H247" s="53" t="s">
        <v>567</v>
      </c>
      <c r="I247" s="54">
        <v>11000</v>
      </c>
    </row>
    <row r="248" spans="1:9" ht="24.75">
      <c r="A248" s="48">
        <v>44238</v>
      </c>
      <c r="B248" s="49" t="s">
        <v>890</v>
      </c>
      <c r="C248" s="16" t="s">
        <v>153</v>
      </c>
      <c r="D248" s="50" t="s">
        <v>891</v>
      </c>
      <c r="E248" s="51" t="s">
        <v>155</v>
      </c>
      <c r="F248" s="52" t="s">
        <v>156</v>
      </c>
      <c r="G248" s="50" t="s">
        <v>892</v>
      </c>
      <c r="H248" s="53" t="s">
        <v>736</v>
      </c>
      <c r="I248" s="54">
        <v>11900</v>
      </c>
    </row>
    <row r="249" spans="1:9" ht="24.75">
      <c r="A249" s="48">
        <v>44238</v>
      </c>
      <c r="B249" s="49" t="s">
        <v>893</v>
      </c>
      <c r="C249" s="16" t="s">
        <v>153</v>
      </c>
      <c r="D249" s="50" t="s">
        <v>894</v>
      </c>
      <c r="E249" s="51" t="s">
        <v>155</v>
      </c>
      <c r="F249" s="52" t="s">
        <v>156</v>
      </c>
      <c r="G249" s="50" t="s">
        <v>895</v>
      </c>
      <c r="H249" s="53" t="s">
        <v>896</v>
      </c>
      <c r="I249" s="54">
        <v>1600</v>
      </c>
    </row>
    <row r="250" spans="1:9" ht="24.75">
      <c r="A250" s="24">
        <v>44238.37986111111</v>
      </c>
      <c r="B250" s="25" t="s">
        <v>897</v>
      </c>
      <c r="C250" s="26" t="s">
        <v>898</v>
      </c>
      <c r="D250" s="26" t="s">
        <v>899</v>
      </c>
      <c r="E250" s="27" t="s">
        <v>37</v>
      </c>
      <c r="F250" s="26" t="s">
        <v>38</v>
      </c>
      <c r="G250" s="26" t="s">
        <v>535</v>
      </c>
      <c r="H250" s="28">
        <v>2575315465</v>
      </c>
      <c r="I250" s="30">
        <v>2324.8</v>
      </c>
    </row>
    <row r="251" spans="1:9" ht="24.75">
      <c r="A251" s="24">
        <v>44238.43402777778</v>
      </c>
      <c r="B251" s="25" t="s">
        <v>900</v>
      </c>
      <c r="C251" s="26" t="s">
        <v>901</v>
      </c>
      <c r="D251" s="26" t="s">
        <v>902</v>
      </c>
      <c r="E251" s="27" t="s">
        <v>37</v>
      </c>
      <c r="F251" s="26" t="s">
        <v>38</v>
      </c>
      <c r="G251" s="26" t="s">
        <v>903</v>
      </c>
      <c r="H251" s="28">
        <v>2279616700</v>
      </c>
      <c r="I251" s="30">
        <v>49900</v>
      </c>
    </row>
    <row r="252" spans="1:9" ht="24.75">
      <c r="A252" s="24">
        <v>44238.455555555556</v>
      </c>
      <c r="B252" s="25" t="s">
        <v>904</v>
      </c>
      <c r="C252" s="26" t="s">
        <v>905</v>
      </c>
      <c r="D252" s="26" t="s">
        <v>36</v>
      </c>
      <c r="E252" s="27" t="s">
        <v>37</v>
      </c>
      <c r="F252" s="26" t="s">
        <v>38</v>
      </c>
      <c r="G252" s="26" t="s">
        <v>903</v>
      </c>
      <c r="H252" s="28">
        <v>2279616700</v>
      </c>
      <c r="I252" s="30">
        <v>49900</v>
      </c>
    </row>
    <row r="253" spans="1:9" ht="24.75">
      <c r="A253" s="43">
        <v>44238.59489276238</v>
      </c>
      <c r="B253" s="44" t="s">
        <v>906</v>
      </c>
      <c r="C253" s="45" t="s">
        <v>907</v>
      </c>
      <c r="D253" s="45" t="s">
        <v>908</v>
      </c>
      <c r="E253" s="46" t="s">
        <v>102</v>
      </c>
      <c r="F253" s="45" t="s">
        <v>103</v>
      </c>
      <c r="G253" s="45" t="s">
        <v>377</v>
      </c>
      <c r="H253" s="44" t="s">
        <v>378</v>
      </c>
      <c r="I253" s="47">
        <v>180</v>
      </c>
    </row>
    <row r="254" spans="1:9" ht="47.25">
      <c r="A254" s="4">
        <v>44239</v>
      </c>
      <c r="B254" s="5" t="s">
        <v>909</v>
      </c>
      <c r="C254" s="21" t="s">
        <v>910</v>
      </c>
      <c r="D254" s="7" t="s">
        <v>911</v>
      </c>
      <c r="E254" s="22" t="s">
        <v>31</v>
      </c>
      <c r="F254" s="23">
        <v>3341351</v>
      </c>
      <c r="G254" s="7" t="s">
        <v>912</v>
      </c>
      <c r="H254" s="5" t="s">
        <v>913</v>
      </c>
      <c r="I254" s="8">
        <v>360</v>
      </c>
    </row>
    <row r="255" spans="1:9" ht="36">
      <c r="A255" s="4">
        <v>44239</v>
      </c>
      <c r="B255" s="5" t="s">
        <v>914</v>
      </c>
      <c r="C255" s="21" t="s">
        <v>915</v>
      </c>
      <c r="D255" s="7" t="s">
        <v>916</v>
      </c>
      <c r="E255" s="22" t="s">
        <v>31</v>
      </c>
      <c r="F255" s="23">
        <v>3341351</v>
      </c>
      <c r="G255" s="7" t="s">
        <v>917</v>
      </c>
      <c r="H255" s="5" t="s">
        <v>918</v>
      </c>
      <c r="I255" s="8">
        <v>49000</v>
      </c>
    </row>
    <row r="256" spans="1:9" ht="47.25">
      <c r="A256" s="4">
        <v>44239</v>
      </c>
      <c r="B256" s="5" t="s">
        <v>919</v>
      </c>
      <c r="C256" s="6" t="s">
        <v>920</v>
      </c>
      <c r="D256" s="7" t="s">
        <v>921</v>
      </c>
      <c r="E256" s="6" t="s">
        <v>12</v>
      </c>
      <c r="F256" s="5" t="s">
        <v>13</v>
      </c>
      <c r="G256" s="6" t="s">
        <v>410</v>
      </c>
      <c r="H256" s="5" t="s">
        <v>411</v>
      </c>
      <c r="I256" s="8" t="s">
        <v>922</v>
      </c>
    </row>
    <row r="257" spans="1:9" ht="69.75">
      <c r="A257" s="4">
        <v>44239</v>
      </c>
      <c r="B257" s="5" t="s">
        <v>923</v>
      </c>
      <c r="C257" s="6" t="s">
        <v>920</v>
      </c>
      <c r="D257" s="7" t="s">
        <v>924</v>
      </c>
      <c r="E257" s="6" t="s">
        <v>12</v>
      </c>
      <c r="F257" s="5" t="s">
        <v>13</v>
      </c>
      <c r="G257" s="6" t="s">
        <v>410</v>
      </c>
      <c r="H257" s="5" t="s">
        <v>411</v>
      </c>
      <c r="I257" s="8" t="s">
        <v>925</v>
      </c>
    </row>
    <row r="258" spans="1:9" ht="24.75">
      <c r="A258" s="36">
        <v>44239</v>
      </c>
      <c r="B258" s="37" t="s">
        <v>926</v>
      </c>
      <c r="C258" s="10" t="s">
        <v>927</v>
      </c>
      <c r="D258" s="11" t="s">
        <v>928</v>
      </c>
      <c r="E258" s="6" t="s">
        <v>20</v>
      </c>
      <c r="F258" s="5" t="s">
        <v>21</v>
      </c>
      <c r="G258" s="10" t="s">
        <v>929</v>
      </c>
      <c r="H258" s="65">
        <v>2195416877</v>
      </c>
      <c r="I258" s="13">
        <v>4200</v>
      </c>
    </row>
    <row r="259" spans="1:9" ht="24.75">
      <c r="A259" s="48">
        <v>44239</v>
      </c>
      <c r="B259" s="49" t="s">
        <v>930</v>
      </c>
      <c r="C259" s="16" t="s">
        <v>153</v>
      </c>
      <c r="D259" s="50" t="s">
        <v>894</v>
      </c>
      <c r="E259" s="51" t="s">
        <v>155</v>
      </c>
      <c r="F259" s="52" t="s">
        <v>156</v>
      </c>
      <c r="G259" s="50" t="s">
        <v>931</v>
      </c>
      <c r="H259" s="53" t="s">
        <v>932</v>
      </c>
      <c r="I259" s="54">
        <v>1200</v>
      </c>
    </row>
    <row r="260" spans="1:9" ht="24.75">
      <c r="A260" s="36">
        <v>44242</v>
      </c>
      <c r="B260" s="37" t="s">
        <v>933</v>
      </c>
      <c r="C260" s="38" t="s">
        <v>934</v>
      </c>
      <c r="D260" s="11" t="s">
        <v>336</v>
      </c>
      <c r="E260" s="6" t="s">
        <v>20</v>
      </c>
      <c r="F260" s="5" t="s">
        <v>21</v>
      </c>
      <c r="G260" s="10" t="s">
        <v>337</v>
      </c>
      <c r="H260" s="12">
        <v>31222520</v>
      </c>
      <c r="I260" s="67">
        <v>39200</v>
      </c>
    </row>
    <row r="261" spans="1:9" ht="58.5">
      <c r="A261" s="14">
        <v>44242.3669173045</v>
      </c>
      <c r="B261" s="15">
        <f>HYPERLINK("https://my.zakupki.prom.ua/remote/dispatcher/state_purchase_view/23959530","UA-2021-02-12-004164-c")</f>
        <v>0</v>
      </c>
      <c r="C261" s="16" t="s">
        <v>935</v>
      </c>
      <c r="D261" s="16" t="s">
        <v>936</v>
      </c>
      <c r="E261" s="17" t="s">
        <v>25</v>
      </c>
      <c r="F261" s="18" t="s">
        <v>26</v>
      </c>
      <c r="G261" s="16" t="s">
        <v>937</v>
      </c>
      <c r="H261" s="19" t="s">
        <v>188</v>
      </c>
      <c r="I261" s="20">
        <v>14797.95</v>
      </c>
    </row>
    <row r="262" spans="1:9" ht="24.75">
      <c r="A262" s="24">
        <v>44242.68125</v>
      </c>
      <c r="B262" s="25" t="s">
        <v>938</v>
      </c>
      <c r="C262" s="26" t="s">
        <v>939</v>
      </c>
      <c r="D262" s="26" t="s">
        <v>530</v>
      </c>
      <c r="E262" s="27" t="s">
        <v>37</v>
      </c>
      <c r="F262" s="26" t="s">
        <v>38</v>
      </c>
      <c r="G262" s="26" t="s">
        <v>940</v>
      </c>
      <c r="H262" s="28">
        <v>42945354</v>
      </c>
      <c r="I262" s="30">
        <v>24228</v>
      </c>
    </row>
    <row r="263" spans="1:9" ht="24.75">
      <c r="A263" s="24">
        <v>44242.85</v>
      </c>
      <c r="B263" s="25" t="s">
        <v>941</v>
      </c>
      <c r="C263" s="26" t="s">
        <v>942</v>
      </c>
      <c r="D263" s="26" t="s">
        <v>835</v>
      </c>
      <c r="E263" s="27" t="s">
        <v>37</v>
      </c>
      <c r="F263" s="26" t="s">
        <v>38</v>
      </c>
      <c r="G263" s="26" t="s">
        <v>943</v>
      </c>
      <c r="H263" s="28">
        <v>2806911850</v>
      </c>
      <c r="I263" s="30">
        <v>9090</v>
      </c>
    </row>
    <row r="264" spans="1:9" ht="24.75">
      <c r="A264" s="24">
        <v>44242.864583333336</v>
      </c>
      <c r="B264" s="25" t="s">
        <v>944</v>
      </c>
      <c r="C264" s="26" t="s">
        <v>945</v>
      </c>
      <c r="D264" s="26" t="s">
        <v>835</v>
      </c>
      <c r="E264" s="27" t="s">
        <v>37</v>
      </c>
      <c r="F264" s="26" t="s">
        <v>38</v>
      </c>
      <c r="G264" s="26" t="s">
        <v>943</v>
      </c>
      <c r="H264" s="28">
        <v>2806911850</v>
      </c>
      <c r="I264" s="30">
        <v>6550</v>
      </c>
    </row>
    <row r="265" spans="1:9" ht="47.25">
      <c r="A265" s="4">
        <v>44243</v>
      </c>
      <c r="B265" s="5" t="s">
        <v>946</v>
      </c>
      <c r="C265" s="6" t="s">
        <v>947</v>
      </c>
      <c r="D265" s="7" t="s">
        <v>632</v>
      </c>
      <c r="E265" s="6" t="s">
        <v>12</v>
      </c>
      <c r="F265" s="5" t="s">
        <v>13</v>
      </c>
      <c r="G265" s="6" t="s">
        <v>948</v>
      </c>
      <c r="H265" s="5" t="s">
        <v>634</v>
      </c>
      <c r="I265" s="8" t="s">
        <v>949</v>
      </c>
    </row>
    <row r="266" spans="1:9" ht="24.75">
      <c r="A266" s="36">
        <v>44243</v>
      </c>
      <c r="B266" s="37" t="s">
        <v>950</v>
      </c>
      <c r="C266" s="10" t="s">
        <v>951</v>
      </c>
      <c r="D266" s="11" t="s">
        <v>952</v>
      </c>
      <c r="E266" s="6" t="s">
        <v>20</v>
      </c>
      <c r="F266" s="5" t="s">
        <v>21</v>
      </c>
      <c r="G266" s="10" t="s">
        <v>953</v>
      </c>
      <c r="H266" s="65">
        <v>2818809399</v>
      </c>
      <c r="I266" s="13">
        <v>400</v>
      </c>
    </row>
    <row r="267" spans="1:9" ht="47.25">
      <c r="A267" s="4">
        <v>44243</v>
      </c>
      <c r="B267" s="40" t="s">
        <v>954</v>
      </c>
      <c r="C267" s="6" t="s">
        <v>955</v>
      </c>
      <c r="D267" s="6" t="s">
        <v>956</v>
      </c>
      <c r="E267" s="6" t="s">
        <v>96</v>
      </c>
      <c r="F267" s="5" t="s">
        <v>97</v>
      </c>
      <c r="G267" s="6" t="s">
        <v>957</v>
      </c>
      <c r="H267" s="5" t="s">
        <v>958</v>
      </c>
      <c r="I267" s="42">
        <v>1200</v>
      </c>
    </row>
    <row r="268" spans="1:9" ht="24.75">
      <c r="A268" s="48">
        <v>44243</v>
      </c>
      <c r="B268" s="49" t="s">
        <v>959</v>
      </c>
      <c r="C268" s="16" t="s">
        <v>153</v>
      </c>
      <c r="D268" s="50" t="s">
        <v>960</v>
      </c>
      <c r="E268" s="51" t="s">
        <v>155</v>
      </c>
      <c r="F268" s="52" t="s">
        <v>156</v>
      </c>
      <c r="G268" s="50" t="s">
        <v>841</v>
      </c>
      <c r="H268" s="53" t="s">
        <v>842</v>
      </c>
      <c r="I268" s="54">
        <v>20000</v>
      </c>
    </row>
    <row r="269" spans="1:9" ht="24.75">
      <c r="A269" s="14">
        <v>44243.6879035084</v>
      </c>
      <c r="B269" s="15">
        <f>HYPERLINK("https://my.zakupki.prom.ua/remote/dispatcher/state_purchase_view/24073451","UA-2021-02-16-013436-a")</f>
        <v>0</v>
      </c>
      <c r="C269" s="16" t="s">
        <v>961</v>
      </c>
      <c r="D269" s="16" t="s">
        <v>962</v>
      </c>
      <c r="E269" s="17" t="s">
        <v>25</v>
      </c>
      <c r="F269" s="18" t="s">
        <v>26</v>
      </c>
      <c r="G269" s="16" t="s">
        <v>963</v>
      </c>
      <c r="H269" s="19" t="s">
        <v>964</v>
      </c>
      <c r="I269" s="20">
        <v>585</v>
      </c>
    </row>
    <row r="270" spans="1:9" ht="47.25">
      <c r="A270" s="4">
        <v>44244</v>
      </c>
      <c r="B270" s="5" t="s">
        <v>965</v>
      </c>
      <c r="C270" s="21" t="s">
        <v>966</v>
      </c>
      <c r="D270" s="7" t="s">
        <v>967</v>
      </c>
      <c r="E270" s="22" t="s">
        <v>31</v>
      </c>
      <c r="F270" s="23">
        <v>3341351</v>
      </c>
      <c r="G270" s="7" t="s">
        <v>968</v>
      </c>
      <c r="H270" s="5" t="s">
        <v>969</v>
      </c>
      <c r="I270" s="8">
        <v>87.36</v>
      </c>
    </row>
    <row r="271" spans="1:9" ht="58.5">
      <c r="A271" s="4">
        <v>44244</v>
      </c>
      <c r="B271" s="5" t="s">
        <v>970</v>
      </c>
      <c r="C271" s="21" t="s">
        <v>971</v>
      </c>
      <c r="D271" s="7" t="s">
        <v>972</v>
      </c>
      <c r="E271" s="22" t="s">
        <v>31</v>
      </c>
      <c r="F271" s="23">
        <v>3341351</v>
      </c>
      <c r="G271" s="7" t="s">
        <v>973</v>
      </c>
      <c r="H271" s="5" t="s">
        <v>974</v>
      </c>
      <c r="I271" s="8">
        <v>49000</v>
      </c>
    </row>
    <row r="272" spans="1:9" ht="14.25">
      <c r="A272" s="57">
        <v>44244</v>
      </c>
      <c r="B272" s="32" t="s">
        <v>975</v>
      </c>
      <c r="C272" s="33" t="s">
        <v>976</v>
      </c>
      <c r="D272" s="33" t="s">
        <v>57</v>
      </c>
      <c r="E272" s="34" t="s">
        <v>58</v>
      </c>
      <c r="F272" s="34" t="s">
        <v>59</v>
      </c>
      <c r="G272" s="33" t="s">
        <v>977</v>
      </c>
      <c r="H272" s="32">
        <v>2482911680</v>
      </c>
      <c r="I272" s="35">
        <v>2944.5</v>
      </c>
    </row>
    <row r="273" spans="1:9" ht="24.75">
      <c r="A273" s="24">
        <v>44244.65277777778</v>
      </c>
      <c r="B273" s="25" t="s">
        <v>978</v>
      </c>
      <c r="C273" s="26" t="s">
        <v>979</v>
      </c>
      <c r="D273" s="26" t="s">
        <v>980</v>
      </c>
      <c r="E273" s="27" t="s">
        <v>37</v>
      </c>
      <c r="F273" s="26" t="s">
        <v>38</v>
      </c>
      <c r="G273" s="26" t="s">
        <v>981</v>
      </c>
      <c r="H273" s="28">
        <v>34611042</v>
      </c>
      <c r="I273" s="30">
        <v>1996.8</v>
      </c>
    </row>
    <row r="274" spans="1:9" ht="24.75">
      <c r="A274" s="24">
        <v>44244.68125</v>
      </c>
      <c r="B274" s="25" t="s">
        <v>982</v>
      </c>
      <c r="C274" s="26" t="s">
        <v>983</v>
      </c>
      <c r="D274" s="26" t="s">
        <v>902</v>
      </c>
      <c r="E274" s="27" t="s">
        <v>37</v>
      </c>
      <c r="F274" s="26" t="s">
        <v>38</v>
      </c>
      <c r="G274" s="26" t="s">
        <v>984</v>
      </c>
      <c r="H274" s="28">
        <v>2744304058</v>
      </c>
      <c r="I274" s="30">
        <v>5600</v>
      </c>
    </row>
    <row r="275" spans="1:9" ht="24.75">
      <c r="A275" s="24">
        <v>44244.68263888889</v>
      </c>
      <c r="B275" s="25" t="s">
        <v>985</v>
      </c>
      <c r="C275" s="26" t="s">
        <v>986</v>
      </c>
      <c r="D275" s="26" t="s">
        <v>534</v>
      </c>
      <c r="E275" s="27" t="s">
        <v>37</v>
      </c>
      <c r="F275" s="26" t="s">
        <v>38</v>
      </c>
      <c r="G275" s="26" t="s">
        <v>984</v>
      </c>
      <c r="H275" s="28">
        <v>2744304058</v>
      </c>
      <c r="I275" s="30">
        <v>7000</v>
      </c>
    </row>
    <row r="276" spans="1:9" ht="24.75">
      <c r="A276" s="24">
        <v>44244.697222222225</v>
      </c>
      <c r="B276" s="25" t="s">
        <v>987</v>
      </c>
      <c r="C276" s="26" t="s">
        <v>988</v>
      </c>
      <c r="D276" s="26" t="s">
        <v>989</v>
      </c>
      <c r="E276" s="27" t="s">
        <v>37</v>
      </c>
      <c r="F276" s="26" t="s">
        <v>38</v>
      </c>
      <c r="G276" s="26" t="s">
        <v>984</v>
      </c>
      <c r="H276" s="28">
        <v>2744304058</v>
      </c>
      <c r="I276" s="30">
        <v>5000</v>
      </c>
    </row>
    <row r="277" spans="1:9" ht="36">
      <c r="A277" s="14">
        <v>44244.6981104664</v>
      </c>
      <c r="B277" s="15">
        <f>HYPERLINK("https://my.zakupki.prom.ua/remote/dispatcher/state_purchase_view/23542778","UA-2021-02-02-008888-a")</f>
        <v>0</v>
      </c>
      <c r="C277" s="16" t="s">
        <v>990</v>
      </c>
      <c r="D277" s="16" t="s">
        <v>991</v>
      </c>
      <c r="E277" s="17" t="s">
        <v>25</v>
      </c>
      <c r="F277" s="18" t="s">
        <v>26</v>
      </c>
      <c r="G277" s="16" t="s">
        <v>992</v>
      </c>
      <c r="H277" s="19" t="s">
        <v>993</v>
      </c>
      <c r="I277" s="20">
        <v>2334</v>
      </c>
    </row>
    <row r="278" spans="1:9" ht="24.75">
      <c r="A278" s="24">
        <v>44244.70486111111</v>
      </c>
      <c r="B278" s="25" t="s">
        <v>994</v>
      </c>
      <c r="C278" s="26" t="s">
        <v>995</v>
      </c>
      <c r="D278" s="26" t="s">
        <v>996</v>
      </c>
      <c r="E278" s="27" t="s">
        <v>37</v>
      </c>
      <c r="F278" s="26" t="s">
        <v>38</v>
      </c>
      <c r="G278" s="26" t="s">
        <v>984</v>
      </c>
      <c r="H278" s="28">
        <v>2744304058</v>
      </c>
      <c r="I278" s="30">
        <v>4605</v>
      </c>
    </row>
    <row r="279" spans="1:9" ht="24.75">
      <c r="A279" s="24">
        <v>44244.711805555555</v>
      </c>
      <c r="B279" s="25" t="s">
        <v>997</v>
      </c>
      <c r="C279" s="26" t="s">
        <v>998</v>
      </c>
      <c r="D279" s="26" t="s">
        <v>989</v>
      </c>
      <c r="E279" s="27" t="s">
        <v>37</v>
      </c>
      <c r="F279" s="26" t="s">
        <v>38</v>
      </c>
      <c r="G279" s="26" t="s">
        <v>999</v>
      </c>
      <c r="H279" s="28">
        <v>2607405757</v>
      </c>
      <c r="I279" s="30">
        <v>49000</v>
      </c>
    </row>
    <row r="280" spans="1:9" ht="47.25">
      <c r="A280" s="4">
        <v>44245</v>
      </c>
      <c r="B280" s="5" t="s">
        <v>1000</v>
      </c>
      <c r="C280" s="21" t="s">
        <v>1001</v>
      </c>
      <c r="D280" s="7" t="s">
        <v>179</v>
      </c>
      <c r="E280" s="22" t="s">
        <v>31</v>
      </c>
      <c r="F280" s="23">
        <v>3341351</v>
      </c>
      <c r="G280" s="7" t="s">
        <v>1002</v>
      </c>
      <c r="H280" s="5" t="s">
        <v>1003</v>
      </c>
      <c r="I280" s="8">
        <v>315</v>
      </c>
    </row>
    <row r="281" spans="1:9" ht="47.25">
      <c r="A281" s="4">
        <v>44245</v>
      </c>
      <c r="B281" s="5" t="s">
        <v>1004</v>
      </c>
      <c r="C281" s="21" t="s">
        <v>1005</v>
      </c>
      <c r="D281" s="7" t="s">
        <v>179</v>
      </c>
      <c r="E281" s="22" t="s">
        <v>31</v>
      </c>
      <c r="F281" s="23">
        <v>3341351</v>
      </c>
      <c r="G281" s="7" t="s">
        <v>1002</v>
      </c>
      <c r="H281" s="5" t="s">
        <v>1003</v>
      </c>
      <c r="I281" s="8">
        <v>1680</v>
      </c>
    </row>
    <row r="282" spans="1:9" ht="36">
      <c r="A282" s="4">
        <v>44245</v>
      </c>
      <c r="B282" s="5" t="s">
        <v>1006</v>
      </c>
      <c r="C282" s="21" t="s">
        <v>1007</v>
      </c>
      <c r="D282" s="7" t="s">
        <v>1008</v>
      </c>
      <c r="E282" s="22" t="s">
        <v>31</v>
      </c>
      <c r="F282" s="23">
        <v>3341351</v>
      </c>
      <c r="G282" s="7" t="s">
        <v>1009</v>
      </c>
      <c r="H282" s="5" t="s">
        <v>1010</v>
      </c>
      <c r="I282" s="8">
        <v>10596</v>
      </c>
    </row>
    <row r="283" spans="1:9" ht="69.75">
      <c r="A283" s="43">
        <v>44245</v>
      </c>
      <c r="B283" s="44" t="s">
        <v>1011</v>
      </c>
      <c r="C283" s="45" t="s">
        <v>1012</v>
      </c>
      <c r="D283" s="45" t="s">
        <v>1013</v>
      </c>
      <c r="E283" s="46" t="s">
        <v>102</v>
      </c>
      <c r="F283" s="45" t="s">
        <v>103</v>
      </c>
      <c r="G283" s="45" t="s">
        <v>1014</v>
      </c>
      <c r="H283" s="44" t="s">
        <v>1015</v>
      </c>
      <c r="I283" s="47">
        <v>8000</v>
      </c>
    </row>
    <row r="284" spans="1:9" ht="69.75">
      <c r="A284" s="48">
        <v>44245</v>
      </c>
      <c r="B284" s="49" t="s">
        <v>1016</v>
      </c>
      <c r="C284" s="16" t="s">
        <v>153</v>
      </c>
      <c r="D284" s="50" t="s">
        <v>1017</v>
      </c>
      <c r="E284" s="51" t="s">
        <v>155</v>
      </c>
      <c r="F284" s="52" t="s">
        <v>156</v>
      </c>
      <c r="G284" s="50" t="s">
        <v>1018</v>
      </c>
      <c r="H284" s="53" t="s">
        <v>21</v>
      </c>
      <c r="I284" s="54">
        <v>4593.58</v>
      </c>
    </row>
    <row r="285" spans="1:9" ht="69.75">
      <c r="A285" s="48">
        <v>44245</v>
      </c>
      <c r="B285" s="49" t="s">
        <v>1019</v>
      </c>
      <c r="C285" s="16" t="s">
        <v>153</v>
      </c>
      <c r="D285" s="50" t="s">
        <v>1020</v>
      </c>
      <c r="E285" s="51" t="s">
        <v>155</v>
      </c>
      <c r="F285" s="52" t="s">
        <v>156</v>
      </c>
      <c r="G285" s="50" t="s">
        <v>1018</v>
      </c>
      <c r="H285" s="53" t="s">
        <v>21</v>
      </c>
      <c r="I285" s="54">
        <v>1712.98</v>
      </c>
    </row>
    <row r="286" spans="1:9" ht="36">
      <c r="A286" s="48">
        <v>44245</v>
      </c>
      <c r="B286" s="49" t="s">
        <v>1021</v>
      </c>
      <c r="C286" s="16" t="s">
        <v>153</v>
      </c>
      <c r="D286" s="50" t="s">
        <v>1020</v>
      </c>
      <c r="E286" s="51" t="s">
        <v>155</v>
      </c>
      <c r="F286" s="52" t="s">
        <v>156</v>
      </c>
      <c r="G286" s="50" t="s">
        <v>271</v>
      </c>
      <c r="H286" s="53" t="s">
        <v>135</v>
      </c>
      <c r="I286" s="54">
        <v>8145.72</v>
      </c>
    </row>
    <row r="287" spans="1:9" ht="69.75">
      <c r="A287" s="48">
        <v>44245</v>
      </c>
      <c r="B287" s="49" t="s">
        <v>1022</v>
      </c>
      <c r="C287" s="16" t="s">
        <v>153</v>
      </c>
      <c r="D287" s="50" t="s">
        <v>1017</v>
      </c>
      <c r="E287" s="51" t="s">
        <v>155</v>
      </c>
      <c r="F287" s="52" t="s">
        <v>156</v>
      </c>
      <c r="G287" s="50" t="s">
        <v>1018</v>
      </c>
      <c r="H287" s="53" t="s">
        <v>21</v>
      </c>
      <c r="I287" s="54">
        <v>7137.18</v>
      </c>
    </row>
    <row r="288" spans="1:9" ht="69.75">
      <c r="A288" s="48">
        <v>44245</v>
      </c>
      <c r="B288" s="49" t="s">
        <v>1023</v>
      </c>
      <c r="C288" s="16" t="s">
        <v>153</v>
      </c>
      <c r="D288" s="50" t="s">
        <v>1017</v>
      </c>
      <c r="E288" s="51" t="s">
        <v>155</v>
      </c>
      <c r="F288" s="52" t="s">
        <v>156</v>
      </c>
      <c r="G288" s="50" t="s">
        <v>1018</v>
      </c>
      <c r="H288" s="53" t="s">
        <v>21</v>
      </c>
      <c r="I288" s="54">
        <v>4525.26</v>
      </c>
    </row>
    <row r="289" spans="1:9" ht="24.75">
      <c r="A289" s="43">
        <v>44245.37291742523</v>
      </c>
      <c r="B289" s="44" t="s">
        <v>1024</v>
      </c>
      <c r="C289" s="45" t="s">
        <v>1025</v>
      </c>
      <c r="D289" s="45" t="s">
        <v>1026</v>
      </c>
      <c r="E289" s="46" t="s">
        <v>102</v>
      </c>
      <c r="F289" s="45" t="s">
        <v>103</v>
      </c>
      <c r="G289" s="45" t="s">
        <v>377</v>
      </c>
      <c r="H289" s="44" t="s">
        <v>378</v>
      </c>
      <c r="I289" s="47">
        <v>115</v>
      </c>
    </row>
    <row r="290" spans="1:9" ht="24.75">
      <c r="A290" s="43">
        <v>44245.389465154076</v>
      </c>
      <c r="B290" s="44" t="s">
        <v>1027</v>
      </c>
      <c r="C290" s="45" t="s">
        <v>695</v>
      </c>
      <c r="D290" s="45" t="s">
        <v>590</v>
      </c>
      <c r="E290" s="46" t="s">
        <v>102</v>
      </c>
      <c r="F290" s="45" t="s">
        <v>103</v>
      </c>
      <c r="G290" s="45" t="s">
        <v>697</v>
      </c>
      <c r="H290" s="44" t="s">
        <v>698</v>
      </c>
      <c r="I290" s="47">
        <v>2995</v>
      </c>
    </row>
    <row r="291" spans="1:9" ht="24.75">
      <c r="A291" s="43">
        <v>44245.39288820697</v>
      </c>
      <c r="B291" s="44" t="s">
        <v>1028</v>
      </c>
      <c r="C291" s="45" t="s">
        <v>700</v>
      </c>
      <c r="D291" s="45" t="s">
        <v>1029</v>
      </c>
      <c r="E291" s="46" t="s">
        <v>102</v>
      </c>
      <c r="F291" s="45" t="s">
        <v>103</v>
      </c>
      <c r="G291" s="45" t="s">
        <v>1030</v>
      </c>
      <c r="H291" s="44" t="s">
        <v>544</v>
      </c>
      <c r="I291" s="47">
        <v>1288</v>
      </c>
    </row>
    <row r="292" spans="1:9" ht="24.75">
      <c r="A292" s="43">
        <v>44245.40082424082</v>
      </c>
      <c r="B292" s="44" t="s">
        <v>1031</v>
      </c>
      <c r="C292" s="45" t="s">
        <v>1032</v>
      </c>
      <c r="D292" s="45" t="s">
        <v>1033</v>
      </c>
      <c r="E292" s="46" t="s">
        <v>102</v>
      </c>
      <c r="F292" s="45" t="s">
        <v>103</v>
      </c>
      <c r="G292" s="45" t="s">
        <v>1034</v>
      </c>
      <c r="H292" s="44" t="s">
        <v>1035</v>
      </c>
      <c r="I292" s="47">
        <v>453</v>
      </c>
    </row>
    <row r="293" spans="1:9" ht="24.75">
      <c r="A293" s="24">
        <v>44245.40902777778</v>
      </c>
      <c r="B293" s="25" t="s">
        <v>1036</v>
      </c>
      <c r="C293" s="26" t="s">
        <v>1037</v>
      </c>
      <c r="D293" s="26" t="s">
        <v>1038</v>
      </c>
      <c r="E293" s="27" t="s">
        <v>37</v>
      </c>
      <c r="F293" s="26" t="s">
        <v>38</v>
      </c>
      <c r="G293" s="26" t="s">
        <v>1039</v>
      </c>
      <c r="H293" s="28">
        <v>39376931</v>
      </c>
      <c r="I293" s="30">
        <v>39072</v>
      </c>
    </row>
    <row r="294" spans="1:9" ht="24.75">
      <c r="A294" s="24">
        <v>44245.48611111111</v>
      </c>
      <c r="B294" s="25" t="s">
        <v>1040</v>
      </c>
      <c r="C294" s="26" t="s">
        <v>1041</v>
      </c>
      <c r="D294" s="26" t="s">
        <v>1042</v>
      </c>
      <c r="E294" s="27" t="s">
        <v>37</v>
      </c>
      <c r="F294" s="26" t="s">
        <v>38</v>
      </c>
      <c r="G294" s="26" t="s">
        <v>321</v>
      </c>
      <c r="H294" s="28">
        <v>2734409717</v>
      </c>
      <c r="I294" s="30">
        <v>4556</v>
      </c>
    </row>
    <row r="295" spans="1:9" ht="24.75">
      <c r="A295" s="24">
        <v>44245.691666666666</v>
      </c>
      <c r="B295" s="25" t="s">
        <v>1043</v>
      </c>
      <c r="C295" s="26" t="s">
        <v>1044</v>
      </c>
      <c r="D295" s="26" t="s">
        <v>1045</v>
      </c>
      <c r="E295" s="27" t="s">
        <v>37</v>
      </c>
      <c r="F295" s="26" t="s">
        <v>38</v>
      </c>
      <c r="G295" s="26" t="s">
        <v>1046</v>
      </c>
      <c r="H295" s="28">
        <v>2913401278</v>
      </c>
      <c r="I295" s="30">
        <v>28690</v>
      </c>
    </row>
    <row r="296" spans="1:9" ht="24.75">
      <c r="A296" s="24">
        <v>44245.74930555555</v>
      </c>
      <c r="B296" s="25" t="s">
        <v>1047</v>
      </c>
      <c r="C296" s="26" t="s">
        <v>1048</v>
      </c>
      <c r="D296" s="26" t="s">
        <v>1042</v>
      </c>
      <c r="E296" s="27" t="s">
        <v>37</v>
      </c>
      <c r="F296" s="26" t="s">
        <v>38</v>
      </c>
      <c r="G296" s="26" t="s">
        <v>1049</v>
      </c>
      <c r="H296" s="28">
        <v>3319305177</v>
      </c>
      <c r="I296" s="30">
        <v>6990</v>
      </c>
    </row>
    <row r="297" spans="1:9" ht="14.25">
      <c r="A297" s="36">
        <v>44246</v>
      </c>
      <c r="B297" s="37" t="s">
        <v>1050</v>
      </c>
      <c r="C297" s="38" t="s">
        <v>1051</v>
      </c>
      <c r="D297" s="11" t="s">
        <v>816</v>
      </c>
      <c r="E297" s="6" t="s">
        <v>20</v>
      </c>
      <c r="F297" s="5" t="s">
        <v>21</v>
      </c>
      <c r="G297" s="10" t="s">
        <v>337</v>
      </c>
      <c r="H297" s="12">
        <v>31222520</v>
      </c>
      <c r="I297" s="13">
        <v>3000</v>
      </c>
    </row>
    <row r="298" spans="1:9" ht="58.5">
      <c r="A298" s="48">
        <v>44246</v>
      </c>
      <c r="B298" s="49" t="s">
        <v>1052</v>
      </c>
      <c r="C298" s="16" t="s">
        <v>153</v>
      </c>
      <c r="D298" s="50" t="s">
        <v>1053</v>
      </c>
      <c r="E298" s="51" t="s">
        <v>155</v>
      </c>
      <c r="F298" s="52" t="s">
        <v>156</v>
      </c>
      <c r="G298" s="50" t="s">
        <v>1054</v>
      </c>
      <c r="H298" s="53" t="s">
        <v>1055</v>
      </c>
      <c r="I298" s="54">
        <v>15300</v>
      </c>
    </row>
    <row r="299" spans="1:9" ht="24.75">
      <c r="A299" s="43">
        <v>44246.37674679822</v>
      </c>
      <c r="B299" s="44" t="s">
        <v>1056</v>
      </c>
      <c r="C299" s="45" t="s">
        <v>1057</v>
      </c>
      <c r="D299" s="45" t="s">
        <v>1058</v>
      </c>
      <c r="E299" s="46" t="s">
        <v>102</v>
      </c>
      <c r="F299" s="45" t="s">
        <v>103</v>
      </c>
      <c r="G299" s="45" t="s">
        <v>1034</v>
      </c>
      <c r="H299" s="44" t="s">
        <v>1035</v>
      </c>
      <c r="I299" s="47">
        <v>2999</v>
      </c>
    </row>
    <row r="300" spans="1:9" ht="36">
      <c r="A300" s="4">
        <v>44249</v>
      </c>
      <c r="B300" s="5" t="s">
        <v>1059</v>
      </c>
      <c r="C300" s="21" t="s">
        <v>1060</v>
      </c>
      <c r="D300" s="7" t="s">
        <v>454</v>
      </c>
      <c r="E300" s="22" t="s">
        <v>31</v>
      </c>
      <c r="F300" s="23">
        <v>3341351</v>
      </c>
      <c r="G300" s="7" t="s">
        <v>538</v>
      </c>
      <c r="H300" s="5" t="s">
        <v>539</v>
      </c>
      <c r="I300" s="8">
        <v>72</v>
      </c>
    </row>
    <row r="301" spans="1:9" ht="14.25">
      <c r="A301" s="36">
        <v>44249</v>
      </c>
      <c r="B301" s="37" t="s">
        <v>1061</v>
      </c>
      <c r="C301" s="10" t="s">
        <v>1062</v>
      </c>
      <c r="D301" s="11" t="s">
        <v>498</v>
      </c>
      <c r="E301" s="6" t="s">
        <v>20</v>
      </c>
      <c r="F301" s="5" t="s">
        <v>21</v>
      </c>
      <c r="G301" s="10" t="s">
        <v>1063</v>
      </c>
      <c r="H301" s="12">
        <v>38747378</v>
      </c>
      <c r="I301" s="13">
        <v>1902</v>
      </c>
    </row>
    <row r="302" spans="1:9" ht="47.25">
      <c r="A302" s="4">
        <v>44249</v>
      </c>
      <c r="B302" s="40" t="s">
        <v>1064</v>
      </c>
      <c r="C302" s="6" t="s">
        <v>1065</v>
      </c>
      <c r="D302" s="6" t="s">
        <v>778</v>
      </c>
      <c r="E302" s="6" t="s">
        <v>96</v>
      </c>
      <c r="F302" s="5" t="s">
        <v>97</v>
      </c>
      <c r="G302" s="6" t="s">
        <v>1066</v>
      </c>
      <c r="H302" s="5" t="s">
        <v>371</v>
      </c>
      <c r="I302" s="42">
        <v>30000</v>
      </c>
    </row>
    <row r="303" spans="1:9" ht="36">
      <c r="A303" s="48">
        <v>44249</v>
      </c>
      <c r="B303" s="49" t="s">
        <v>1067</v>
      </c>
      <c r="C303" s="16" t="s">
        <v>153</v>
      </c>
      <c r="D303" s="50" t="s">
        <v>1068</v>
      </c>
      <c r="E303" s="51" t="s">
        <v>155</v>
      </c>
      <c r="F303" s="52" t="s">
        <v>156</v>
      </c>
      <c r="G303" s="50" t="s">
        <v>527</v>
      </c>
      <c r="H303" s="53" t="s">
        <v>491</v>
      </c>
      <c r="I303" s="54">
        <v>29674.66</v>
      </c>
    </row>
    <row r="304" spans="1:9" ht="24.75">
      <c r="A304" s="43">
        <v>44249.340395191655</v>
      </c>
      <c r="B304" s="44" t="s">
        <v>1069</v>
      </c>
      <c r="C304" s="45" t="s">
        <v>1070</v>
      </c>
      <c r="D304" s="45" t="s">
        <v>1071</v>
      </c>
      <c r="E304" s="46" t="s">
        <v>102</v>
      </c>
      <c r="F304" s="45" t="s">
        <v>103</v>
      </c>
      <c r="G304" s="45" t="s">
        <v>1034</v>
      </c>
      <c r="H304" s="44" t="s">
        <v>1035</v>
      </c>
      <c r="I304" s="47">
        <v>1085</v>
      </c>
    </row>
    <row r="305" spans="1:9" ht="69.75">
      <c r="A305" s="4">
        <v>44250</v>
      </c>
      <c r="B305" s="5" t="s">
        <v>1072</v>
      </c>
      <c r="C305" s="21" t="s">
        <v>1073</v>
      </c>
      <c r="D305" s="7" t="s">
        <v>1074</v>
      </c>
      <c r="E305" s="22" t="s">
        <v>31</v>
      </c>
      <c r="F305" s="23">
        <v>3341351</v>
      </c>
      <c r="G305" s="7" t="s">
        <v>1075</v>
      </c>
      <c r="H305" s="5" t="s">
        <v>1076</v>
      </c>
      <c r="I305" s="8">
        <v>7500</v>
      </c>
    </row>
    <row r="306" spans="1:9" ht="47.25">
      <c r="A306" s="4">
        <v>44250</v>
      </c>
      <c r="B306" s="5" t="s">
        <v>1077</v>
      </c>
      <c r="C306" s="21" t="s">
        <v>1078</v>
      </c>
      <c r="D306" s="7" t="s">
        <v>734</v>
      </c>
      <c r="E306" s="22" t="s">
        <v>31</v>
      </c>
      <c r="F306" s="23">
        <v>3341351</v>
      </c>
      <c r="G306" s="7" t="s">
        <v>1075</v>
      </c>
      <c r="H306" s="5" t="s">
        <v>1076</v>
      </c>
      <c r="I306" s="8">
        <v>7500</v>
      </c>
    </row>
    <row r="307" spans="1:9" ht="36">
      <c r="A307" s="4">
        <v>44250</v>
      </c>
      <c r="B307" s="5" t="s">
        <v>1079</v>
      </c>
      <c r="C307" s="21" t="s">
        <v>583</v>
      </c>
      <c r="D307" s="7" t="s">
        <v>196</v>
      </c>
      <c r="E307" s="22" t="s">
        <v>31</v>
      </c>
      <c r="F307" s="23">
        <v>3341351</v>
      </c>
      <c r="G307" s="7" t="s">
        <v>1075</v>
      </c>
      <c r="H307" s="5" t="s">
        <v>1076</v>
      </c>
      <c r="I307" s="8">
        <v>20000</v>
      </c>
    </row>
    <row r="308" spans="1:9" ht="47.25">
      <c r="A308" s="36">
        <v>44250</v>
      </c>
      <c r="B308" s="37" t="s">
        <v>1080</v>
      </c>
      <c r="C308" s="38" t="s">
        <v>1081</v>
      </c>
      <c r="D308" s="11" t="s">
        <v>1082</v>
      </c>
      <c r="E308" s="6" t="s">
        <v>20</v>
      </c>
      <c r="F308" s="5" t="s">
        <v>21</v>
      </c>
      <c r="G308" s="10" t="s">
        <v>1083</v>
      </c>
      <c r="H308" s="12">
        <v>41485638</v>
      </c>
      <c r="I308" s="13">
        <v>47738</v>
      </c>
    </row>
    <row r="309" spans="1:9" ht="24.75">
      <c r="A309" s="36">
        <v>44250</v>
      </c>
      <c r="B309" s="37" t="s">
        <v>1084</v>
      </c>
      <c r="C309" s="10" t="s">
        <v>951</v>
      </c>
      <c r="D309" s="11" t="s">
        <v>952</v>
      </c>
      <c r="E309" s="6" t="s">
        <v>20</v>
      </c>
      <c r="F309" s="5" t="s">
        <v>21</v>
      </c>
      <c r="G309" s="10" t="s">
        <v>953</v>
      </c>
      <c r="H309" s="65">
        <v>2818809399</v>
      </c>
      <c r="I309" s="13">
        <v>1000</v>
      </c>
    </row>
    <row r="310" spans="1:9" ht="24.75">
      <c r="A310" s="4">
        <v>44250</v>
      </c>
      <c r="B310" s="5" t="s">
        <v>1085</v>
      </c>
      <c r="C310" s="6" t="s">
        <v>1086</v>
      </c>
      <c r="D310" s="6" t="s">
        <v>1087</v>
      </c>
      <c r="E310" s="6" t="s">
        <v>134</v>
      </c>
      <c r="F310" s="7" t="s">
        <v>135</v>
      </c>
      <c r="G310" s="6" t="s">
        <v>1088</v>
      </c>
      <c r="H310" s="68" t="s">
        <v>1089</v>
      </c>
      <c r="I310" s="8">
        <v>27600</v>
      </c>
    </row>
    <row r="311" spans="1:9" ht="36">
      <c r="A311" s="56">
        <v>44250</v>
      </c>
      <c r="B311" s="44" t="s">
        <v>1090</v>
      </c>
      <c r="C311" s="16" t="s">
        <v>1091</v>
      </c>
      <c r="D311" s="16" t="s">
        <v>1092</v>
      </c>
      <c r="E311" s="17" t="s">
        <v>204</v>
      </c>
      <c r="F311" s="44" t="s">
        <v>205</v>
      </c>
      <c r="G311" s="16" t="s">
        <v>1093</v>
      </c>
      <c r="H311" s="44" t="s">
        <v>1094</v>
      </c>
      <c r="I311" s="47">
        <v>7168</v>
      </c>
    </row>
    <row r="312" spans="1:9" ht="36">
      <c r="A312" s="56">
        <v>44250</v>
      </c>
      <c r="B312" s="44" t="s">
        <v>1095</v>
      </c>
      <c r="C312" s="16" t="s">
        <v>1091</v>
      </c>
      <c r="D312" s="16" t="s">
        <v>1096</v>
      </c>
      <c r="E312" s="17" t="s">
        <v>204</v>
      </c>
      <c r="F312" s="44" t="s">
        <v>205</v>
      </c>
      <c r="G312" s="16" t="s">
        <v>1093</v>
      </c>
      <c r="H312" s="44" t="s">
        <v>1094</v>
      </c>
      <c r="I312" s="47">
        <v>10688</v>
      </c>
    </row>
    <row r="313" spans="1:9" ht="36">
      <c r="A313" s="56">
        <v>44250</v>
      </c>
      <c r="B313" s="44" t="s">
        <v>1097</v>
      </c>
      <c r="C313" s="16" t="s">
        <v>1091</v>
      </c>
      <c r="D313" s="16" t="s">
        <v>1098</v>
      </c>
      <c r="E313" s="17" t="s">
        <v>204</v>
      </c>
      <c r="F313" s="44" t="s">
        <v>205</v>
      </c>
      <c r="G313" s="16" t="s">
        <v>1093</v>
      </c>
      <c r="H313" s="44" t="s">
        <v>1094</v>
      </c>
      <c r="I313" s="47">
        <v>7840</v>
      </c>
    </row>
    <row r="314" spans="1:9" ht="36">
      <c r="A314" s="56">
        <v>44250</v>
      </c>
      <c r="B314" s="44" t="s">
        <v>1099</v>
      </c>
      <c r="C314" s="16" t="s">
        <v>1091</v>
      </c>
      <c r="D314" s="16" t="s">
        <v>1100</v>
      </c>
      <c r="E314" s="17" t="s">
        <v>204</v>
      </c>
      <c r="F314" s="44" t="s">
        <v>205</v>
      </c>
      <c r="G314" s="16" t="s">
        <v>1093</v>
      </c>
      <c r="H314" s="44" t="s">
        <v>1094</v>
      </c>
      <c r="I314" s="47">
        <v>2688</v>
      </c>
    </row>
    <row r="315" spans="1:9" ht="36">
      <c r="A315" s="56">
        <v>44250</v>
      </c>
      <c r="B315" s="44" t="s">
        <v>1101</v>
      </c>
      <c r="C315" s="16" t="s">
        <v>1091</v>
      </c>
      <c r="D315" s="16" t="s">
        <v>1102</v>
      </c>
      <c r="E315" s="17" t="s">
        <v>204</v>
      </c>
      <c r="F315" s="44" t="s">
        <v>205</v>
      </c>
      <c r="G315" s="16" t="s">
        <v>1093</v>
      </c>
      <c r="H315" s="44" t="s">
        <v>1094</v>
      </c>
      <c r="I315" s="47">
        <v>3440</v>
      </c>
    </row>
    <row r="316" spans="1:9" ht="36">
      <c r="A316" s="56">
        <v>44250</v>
      </c>
      <c r="B316" s="44" t="s">
        <v>1103</v>
      </c>
      <c r="C316" s="16" t="s">
        <v>1091</v>
      </c>
      <c r="D316" s="16" t="s">
        <v>1104</v>
      </c>
      <c r="E316" s="17" t="s">
        <v>204</v>
      </c>
      <c r="F316" s="44" t="s">
        <v>205</v>
      </c>
      <c r="G316" s="16" t="s">
        <v>1093</v>
      </c>
      <c r="H316" s="44" t="s">
        <v>1094</v>
      </c>
      <c r="I316" s="47">
        <v>3648</v>
      </c>
    </row>
    <row r="317" spans="1:9" ht="69.75">
      <c r="A317" s="48">
        <v>44250</v>
      </c>
      <c r="B317" s="49" t="s">
        <v>1105</v>
      </c>
      <c r="C317" s="16" t="s">
        <v>153</v>
      </c>
      <c r="D317" s="50" t="s">
        <v>1106</v>
      </c>
      <c r="E317" s="51" t="s">
        <v>155</v>
      </c>
      <c r="F317" s="52" t="s">
        <v>156</v>
      </c>
      <c r="G317" s="50" t="s">
        <v>1107</v>
      </c>
      <c r="H317" s="53" t="s">
        <v>1108</v>
      </c>
      <c r="I317" s="54">
        <v>18780.2</v>
      </c>
    </row>
    <row r="318" spans="1:9" ht="24.75">
      <c r="A318" s="43">
        <v>44250.42441094955</v>
      </c>
      <c r="B318" s="44" t="s">
        <v>1109</v>
      </c>
      <c r="C318" s="45" t="s">
        <v>1110</v>
      </c>
      <c r="D318" s="45" t="s">
        <v>1111</v>
      </c>
      <c r="E318" s="46" t="s">
        <v>102</v>
      </c>
      <c r="F318" s="45" t="s">
        <v>103</v>
      </c>
      <c r="G318" s="45"/>
      <c r="H318" s="44"/>
      <c r="I318" s="69"/>
    </row>
    <row r="319" spans="1:9" ht="24.75">
      <c r="A319" s="14">
        <v>44250.4718023436</v>
      </c>
      <c r="B319" s="15">
        <f>HYPERLINK("https://my.zakupki.prom.ua/remote/dispatcher/state_purchase_view/23473200","UA-2021-02-01-002261-a")</f>
        <v>0</v>
      </c>
      <c r="C319" s="16" t="s">
        <v>1112</v>
      </c>
      <c r="D319" s="16" t="s">
        <v>1113</v>
      </c>
      <c r="E319" s="17" t="s">
        <v>25</v>
      </c>
      <c r="F319" s="18" t="s">
        <v>26</v>
      </c>
      <c r="G319" s="16" t="s">
        <v>1114</v>
      </c>
      <c r="H319" s="19" t="s">
        <v>1115</v>
      </c>
      <c r="I319" s="20">
        <v>13560</v>
      </c>
    </row>
    <row r="320" spans="1:10" ht="24.75">
      <c r="A320" s="24">
        <v>44250.49166666667</v>
      </c>
      <c r="B320" s="25" t="s">
        <v>1116</v>
      </c>
      <c r="C320" s="26" t="s">
        <v>1117</v>
      </c>
      <c r="D320" s="26" t="s">
        <v>1045</v>
      </c>
      <c r="E320" s="27" t="s">
        <v>37</v>
      </c>
      <c r="F320" s="26" t="s">
        <v>38</v>
      </c>
      <c r="G320" s="26" t="s">
        <v>1118</v>
      </c>
      <c r="H320" s="28">
        <v>2709307494</v>
      </c>
      <c r="I320" s="30">
        <v>600</v>
      </c>
      <c r="J320" s="70"/>
    </row>
    <row r="321" spans="1:10" ht="24.75">
      <c r="A321" s="24">
        <v>44250.513194444444</v>
      </c>
      <c r="B321" s="25" t="s">
        <v>1119</v>
      </c>
      <c r="C321" s="26" t="s">
        <v>1120</v>
      </c>
      <c r="D321" s="26" t="s">
        <v>902</v>
      </c>
      <c r="E321" s="27" t="s">
        <v>37</v>
      </c>
      <c r="F321" s="26" t="s">
        <v>38</v>
      </c>
      <c r="G321" s="26" t="s">
        <v>604</v>
      </c>
      <c r="H321" s="28">
        <v>2714206363</v>
      </c>
      <c r="I321" s="30">
        <v>3800</v>
      </c>
      <c r="J321" s="70"/>
    </row>
    <row r="322" spans="1:10" ht="24.75">
      <c r="A322" s="43">
        <v>44250.51375920868</v>
      </c>
      <c r="B322" s="44" t="s">
        <v>1121</v>
      </c>
      <c r="C322" s="45" t="s">
        <v>1122</v>
      </c>
      <c r="D322" s="45" t="s">
        <v>1123</v>
      </c>
      <c r="E322" s="46" t="s">
        <v>102</v>
      </c>
      <c r="F322" s="45" t="s">
        <v>103</v>
      </c>
      <c r="G322" s="45" t="s">
        <v>1124</v>
      </c>
      <c r="H322" s="44" t="s">
        <v>1125</v>
      </c>
      <c r="I322" s="47">
        <v>350</v>
      </c>
      <c r="J322" s="70"/>
    </row>
    <row r="323" spans="1:10" ht="24.75">
      <c r="A323" s="43">
        <v>44250.540786483405</v>
      </c>
      <c r="B323" s="44" t="s">
        <v>1126</v>
      </c>
      <c r="C323" s="45" t="s">
        <v>1127</v>
      </c>
      <c r="D323" s="45" t="s">
        <v>855</v>
      </c>
      <c r="E323" s="46" t="s">
        <v>102</v>
      </c>
      <c r="F323" s="45" t="s">
        <v>103</v>
      </c>
      <c r="G323" s="45" t="s">
        <v>1128</v>
      </c>
      <c r="H323" s="44" t="s">
        <v>1129</v>
      </c>
      <c r="I323" s="47">
        <v>2400</v>
      </c>
      <c r="J323" s="70"/>
    </row>
    <row r="324" spans="1:10" ht="24.75">
      <c r="A324" s="14">
        <v>44250.6479027611</v>
      </c>
      <c r="B324" s="15">
        <f>HYPERLINK("https://my.zakupki.prom.ua/remote/dispatcher/state_purchase_view/24314544","UA-2021-02-23-011310-b")</f>
        <v>0</v>
      </c>
      <c r="C324" s="16" t="s">
        <v>1130</v>
      </c>
      <c r="D324" s="16" t="s">
        <v>701</v>
      </c>
      <c r="E324" s="17" t="s">
        <v>25</v>
      </c>
      <c r="F324" s="18" t="s">
        <v>26</v>
      </c>
      <c r="G324" s="16" t="s">
        <v>1131</v>
      </c>
      <c r="H324" s="19" t="s">
        <v>1132</v>
      </c>
      <c r="I324" s="20">
        <v>31.8</v>
      </c>
      <c r="J324" s="70"/>
    </row>
    <row r="325" spans="1:10" ht="24.75">
      <c r="A325" s="14">
        <v>44250.6523201179</v>
      </c>
      <c r="B325" s="15">
        <f>HYPERLINK("https://my.zakupki.prom.ua/remote/dispatcher/state_purchase_view/24315484","UA-2021-02-23-011593-b")</f>
        <v>0</v>
      </c>
      <c r="C325" s="16" t="s">
        <v>1130</v>
      </c>
      <c r="D325" s="16" t="s">
        <v>325</v>
      </c>
      <c r="E325" s="17" t="s">
        <v>25</v>
      </c>
      <c r="F325" s="18" t="s">
        <v>26</v>
      </c>
      <c r="G325" s="16" t="s">
        <v>1131</v>
      </c>
      <c r="H325" s="19" t="s">
        <v>1132</v>
      </c>
      <c r="I325" s="20">
        <v>18</v>
      </c>
      <c r="J325" s="70"/>
    </row>
    <row r="326" spans="1:10" ht="24.75">
      <c r="A326" s="14">
        <v>44250.7070421551</v>
      </c>
      <c r="B326" s="15">
        <f>HYPERLINK("https://my.zakupki.prom.ua/remote/dispatcher/state_purchase_view/24322639","UA-2021-02-23-014076-b")</f>
        <v>0</v>
      </c>
      <c r="C326" s="16" t="s">
        <v>1130</v>
      </c>
      <c r="D326" s="16" t="s">
        <v>1071</v>
      </c>
      <c r="E326" s="17" t="s">
        <v>25</v>
      </c>
      <c r="F326" s="18" t="s">
        <v>26</v>
      </c>
      <c r="G326" s="16" t="s">
        <v>1133</v>
      </c>
      <c r="H326" s="19" t="s">
        <v>1132</v>
      </c>
      <c r="I326" s="20">
        <v>163</v>
      </c>
      <c r="J326" s="70"/>
    </row>
    <row r="327" spans="1:10" ht="24.75">
      <c r="A327" s="14">
        <v>44250.711596322</v>
      </c>
      <c r="B327" s="15">
        <f>HYPERLINK("https://my.zakupki.prom.ua/remote/dispatcher/state_purchase_view/24323067","UA-2021-02-23-014227-b")</f>
        <v>0</v>
      </c>
      <c r="C327" s="16" t="s">
        <v>1130</v>
      </c>
      <c r="D327" s="16" t="s">
        <v>1134</v>
      </c>
      <c r="E327" s="17" t="s">
        <v>25</v>
      </c>
      <c r="F327" s="18" t="s">
        <v>26</v>
      </c>
      <c r="G327" s="16" t="s">
        <v>1133</v>
      </c>
      <c r="H327" s="19" t="s">
        <v>1132</v>
      </c>
      <c r="I327" s="20">
        <v>46</v>
      </c>
      <c r="J327" s="70"/>
    </row>
    <row r="328" spans="1:10" ht="24.75">
      <c r="A328" s="14">
        <v>44250.7178941347</v>
      </c>
      <c r="B328" s="15">
        <f>HYPERLINK("https://my.zakupki.prom.ua/remote/dispatcher/state_purchase_view/24323543","UA-2021-02-23-014393-b")</f>
        <v>0</v>
      </c>
      <c r="C328" s="16" t="s">
        <v>1130</v>
      </c>
      <c r="D328" s="16" t="s">
        <v>1135</v>
      </c>
      <c r="E328" s="17" t="s">
        <v>25</v>
      </c>
      <c r="F328" s="18" t="s">
        <v>26</v>
      </c>
      <c r="G328" s="16" t="s">
        <v>1133</v>
      </c>
      <c r="H328" s="19" t="s">
        <v>1132</v>
      </c>
      <c r="I328" s="20">
        <v>18</v>
      </c>
      <c r="J328" s="70"/>
    </row>
    <row r="329" spans="1:10" ht="24.75">
      <c r="A329" s="14">
        <v>44250.7219976188</v>
      </c>
      <c r="B329" s="15">
        <f>HYPERLINK("https://my.zakupki.prom.ua/remote/dispatcher/state_purchase_view/24323820","UA-2021-02-23-014474-b")</f>
        <v>0</v>
      </c>
      <c r="C329" s="16" t="s">
        <v>1130</v>
      </c>
      <c r="D329" s="16" t="s">
        <v>760</v>
      </c>
      <c r="E329" s="17" t="s">
        <v>25</v>
      </c>
      <c r="F329" s="18" t="s">
        <v>26</v>
      </c>
      <c r="G329" s="16" t="s">
        <v>1133</v>
      </c>
      <c r="H329" s="19" t="s">
        <v>1132</v>
      </c>
      <c r="I329" s="20">
        <v>697</v>
      </c>
      <c r="J329" s="70"/>
    </row>
    <row r="330" spans="1:10" ht="24.75">
      <c r="A330" s="4">
        <v>44251</v>
      </c>
      <c r="B330" s="5" t="s">
        <v>1136</v>
      </c>
      <c r="C330" s="6" t="s">
        <v>153</v>
      </c>
      <c r="D330" s="6"/>
      <c r="E330" s="6" t="s">
        <v>199</v>
      </c>
      <c r="F330" s="5" t="s">
        <v>200</v>
      </c>
      <c r="G330" s="6" t="s">
        <v>1137</v>
      </c>
      <c r="H330" s="5" t="s">
        <v>98</v>
      </c>
      <c r="I330" s="42">
        <v>273.36</v>
      </c>
      <c r="J330" s="70"/>
    </row>
    <row r="331" spans="1:10" ht="24.75">
      <c r="A331" s="4">
        <v>44251</v>
      </c>
      <c r="B331" s="5" t="s">
        <v>1138</v>
      </c>
      <c r="C331" s="6" t="s">
        <v>153</v>
      </c>
      <c r="D331" s="6"/>
      <c r="E331" s="6" t="s">
        <v>199</v>
      </c>
      <c r="F331" s="5" t="s">
        <v>200</v>
      </c>
      <c r="G331" s="6" t="s">
        <v>1137</v>
      </c>
      <c r="H331" s="5" t="s">
        <v>98</v>
      </c>
      <c r="I331" s="42">
        <v>377.42</v>
      </c>
      <c r="J331" s="70"/>
    </row>
    <row r="332" spans="1:10" ht="24.75">
      <c r="A332" s="48">
        <v>44251</v>
      </c>
      <c r="B332" s="49" t="s">
        <v>1139</v>
      </c>
      <c r="C332" s="16" t="s">
        <v>153</v>
      </c>
      <c r="D332" s="50" t="s">
        <v>1140</v>
      </c>
      <c r="E332" s="51" t="s">
        <v>155</v>
      </c>
      <c r="F332" s="52" t="s">
        <v>156</v>
      </c>
      <c r="G332" s="50" t="s">
        <v>1141</v>
      </c>
      <c r="H332" s="53" t="s">
        <v>1142</v>
      </c>
      <c r="I332" s="54">
        <v>8000</v>
      </c>
      <c r="J332" s="70"/>
    </row>
    <row r="333" spans="1:10" ht="24.75">
      <c r="A333" s="48">
        <v>44251</v>
      </c>
      <c r="B333" s="49" t="s">
        <v>1143</v>
      </c>
      <c r="C333" s="16" t="s">
        <v>153</v>
      </c>
      <c r="D333" s="50" t="s">
        <v>1144</v>
      </c>
      <c r="E333" s="51" t="s">
        <v>155</v>
      </c>
      <c r="F333" s="52" t="s">
        <v>156</v>
      </c>
      <c r="G333" s="50" t="s">
        <v>841</v>
      </c>
      <c r="H333" s="53" t="s">
        <v>842</v>
      </c>
      <c r="I333" s="54">
        <v>20000</v>
      </c>
      <c r="J333" s="70"/>
    </row>
    <row r="334" spans="1:10" ht="24.75">
      <c r="A334" s="48">
        <v>44251</v>
      </c>
      <c r="B334" s="49" t="s">
        <v>1145</v>
      </c>
      <c r="C334" s="16" t="s">
        <v>153</v>
      </c>
      <c r="D334" s="50" t="s">
        <v>1146</v>
      </c>
      <c r="E334" s="51" t="s">
        <v>155</v>
      </c>
      <c r="F334" s="52" t="s">
        <v>156</v>
      </c>
      <c r="G334" s="50" t="s">
        <v>1147</v>
      </c>
      <c r="H334" s="53" t="s">
        <v>1148</v>
      </c>
      <c r="I334" s="54">
        <v>2200</v>
      </c>
      <c r="J334" s="71"/>
    </row>
    <row r="335" spans="1:10" ht="24.75">
      <c r="A335" s="48">
        <v>44251</v>
      </c>
      <c r="B335" s="49" t="s">
        <v>1149</v>
      </c>
      <c r="C335" s="16" t="s">
        <v>153</v>
      </c>
      <c r="D335" s="50" t="s">
        <v>894</v>
      </c>
      <c r="E335" s="51" t="s">
        <v>155</v>
      </c>
      <c r="F335" s="52" t="s">
        <v>156</v>
      </c>
      <c r="G335" s="50" t="s">
        <v>1150</v>
      </c>
      <c r="H335" s="53" t="s">
        <v>1151</v>
      </c>
      <c r="I335" s="54">
        <v>2735</v>
      </c>
      <c r="J335" s="70"/>
    </row>
    <row r="336" spans="1:9" ht="24.75">
      <c r="A336" s="14">
        <v>44251.6306948236</v>
      </c>
      <c r="B336" s="15">
        <f>HYPERLINK("https://my.zakupki.prom.ua/remote/dispatcher/state_purchase_view/24359083","UA-2021-02-24-010156-b")</f>
        <v>0</v>
      </c>
      <c r="C336" s="16" t="s">
        <v>1130</v>
      </c>
      <c r="D336" s="16" t="s">
        <v>1152</v>
      </c>
      <c r="E336" s="17" t="s">
        <v>25</v>
      </c>
      <c r="F336" s="18" t="s">
        <v>26</v>
      </c>
      <c r="G336" s="16" t="s">
        <v>1133</v>
      </c>
      <c r="H336" s="19" t="s">
        <v>1132</v>
      </c>
      <c r="I336" s="20">
        <v>34</v>
      </c>
    </row>
    <row r="337" spans="1:9" ht="24.75">
      <c r="A337" s="14">
        <v>44251.7038346822</v>
      </c>
      <c r="B337" s="15">
        <f>HYPERLINK("https://my.zakupki.prom.ua/remote/dispatcher/state_purchase_view/24368683","UA-2021-02-24-013415-b")</f>
        <v>0</v>
      </c>
      <c r="C337" s="16" t="s">
        <v>1130</v>
      </c>
      <c r="D337" s="16" t="s">
        <v>1153</v>
      </c>
      <c r="E337" s="17" t="s">
        <v>25</v>
      </c>
      <c r="F337" s="18" t="s">
        <v>26</v>
      </c>
      <c r="G337" s="16" t="s">
        <v>1133</v>
      </c>
      <c r="H337" s="19" t="s">
        <v>1132</v>
      </c>
      <c r="I337" s="20">
        <v>9</v>
      </c>
    </row>
    <row r="338" spans="1:9" ht="24.75">
      <c r="A338" s="14">
        <v>44251.711035886</v>
      </c>
      <c r="B338" s="15">
        <f>HYPERLINK("https://my.zakupki.prom.ua/remote/dispatcher/state_purchase_view/24369261","UA-2021-02-24-013594-b")</f>
        <v>0</v>
      </c>
      <c r="C338" s="16" t="s">
        <v>1130</v>
      </c>
      <c r="D338" s="16" t="s">
        <v>1154</v>
      </c>
      <c r="E338" s="17" t="s">
        <v>25</v>
      </c>
      <c r="F338" s="18" t="s">
        <v>26</v>
      </c>
      <c r="G338" s="16" t="s">
        <v>1133</v>
      </c>
      <c r="H338" s="19" t="s">
        <v>1132</v>
      </c>
      <c r="I338" s="20">
        <v>387.22</v>
      </c>
    </row>
    <row r="339" spans="1:9" ht="24.75">
      <c r="A339" s="14">
        <v>44251.711076479</v>
      </c>
      <c r="B339" s="15">
        <f>HYPERLINK("https://my.zakupki.prom.ua/remote/dispatcher/state_purchase_view/24369116","UA-2021-02-24-013515-b")</f>
        <v>0</v>
      </c>
      <c r="C339" s="16" t="s">
        <v>1130</v>
      </c>
      <c r="D339" s="16" t="s">
        <v>855</v>
      </c>
      <c r="E339" s="17" t="s">
        <v>25</v>
      </c>
      <c r="F339" s="18" t="s">
        <v>26</v>
      </c>
      <c r="G339" s="16" t="s">
        <v>1133</v>
      </c>
      <c r="H339" s="19" t="s">
        <v>1132</v>
      </c>
      <c r="I339" s="20">
        <v>45</v>
      </c>
    </row>
    <row r="340" spans="1:9" ht="24.75">
      <c r="A340" s="14">
        <v>44251.717101391</v>
      </c>
      <c r="B340" s="15">
        <f>HYPERLINK("https://my.zakupki.prom.ua/remote/dispatcher/state_purchase_view/24369719","UA-2021-02-24-013728-b")</f>
        <v>0</v>
      </c>
      <c r="C340" s="16" t="s">
        <v>1130</v>
      </c>
      <c r="D340" s="16" t="s">
        <v>1155</v>
      </c>
      <c r="E340" s="17" t="s">
        <v>25</v>
      </c>
      <c r="F340" s="18" t="s">
        <v>26</v>
      </c>
      <c r="G340" s="16" t="s">
        <v>1133</v>
      </c>
      <c r="H340" s="19" t="s">
        <v>1132</v>
      </c>
      <c r="I340" s="20">
        <v>316</v>
      </c>
    </row>
    <row r="341" spans="1:9" ht="24.75">
      <c r="A341" s="14">
        <v>44251.7174658423</v>
      </c>
      <c r="B341" s="15">
        <f>HYPERLINK("https://my.zakupki.prom.ua/remote/dispatcher/state_purchase_view/24369793","UA-2021-02-24-013780-b")</f>
        <v>0</v>
      </c>
      <c r="C341" s="16" t="s">
        <v>1130</v>
      </c>
      <c r="D341" s="16" t="s">
        <v>1156</v>
      </c>
      <c r="E341" s="17" t="s">
        <v>25</v>
      </c>
      <c r="F341" s="18" t="s">
        <v>26</v>
      </c>
      <c r="G341" s="16" t="s">
        <v>1133</v>
      </c>
      <c r="H341" s="19" t="s">
        <v>1132</v>
      </c>
      <c r="I341" s="20">
        <v>60</v>
      </c>
    </row>
    <row r="342" spans="1:9" ht="24.75">
      <c r="A342" s="14">
        <v>44251.7208153612</v>
      </c>
      <c r="B342" s="15">
        <f>HYPERLINK("https://my.zakupki.prom.ua/remote/dispatcher/state_purchase_view/24370082","UA-2021-02-24-013876-b")</f>
        <v>0</v>
      </c>
      <c r="C342" s="16" t="s">
        <v>1130</v>
      </c>
      <c r="D342" s="16" t="s">
        <v>1157</v>
      </c>
      <c r="E342" s="17" t="s">
        <v>25</v>
      </c>
      <c r="F342" s="18" t="s">
        <v>26</v>
      </c>
      <c r="G342" s="16" t="s">
        <v>1133</v>
      </c>
      <c r="H342" s="19" t="s">
        <v>1132</v>
      </c>
      <c r="I342" s="20">
        <v>76</v>
      </c>
    </row>
    <row r="343" spans="1:9" ht="36">
      <c r="A343" s="4">
        <v>44252</v>
      </c>
      <c r="B343" s="5" t="s">
        <v>1158</v>
      </c>
      <c r="C343" s="21" t="s">
        <v>469</v>
      </c>
      <c r="D343" s="7" t="s">
        <v>470</v>
      </c>
      <c r="E343" s="22" t="s">
        <v>31</v>
      </c>
      <c r="F343" s="23">
        <v>3341351</v>
      </c>
      <c r="G343" s="7" t="s">
        <v>543</v>
      </c>
      <c r="H343" s="5" t="s">
        <v>544</v>
      </c>
      <c r="I343" s="8">
        <v>12250</v>
      </c>
    </row>
    <row r="344" spans="1:9" ht="36">
      <c r="A344" s="4">
        <v>44252</v>
      </c>
      <c r="B344" s="5" t="s">
        <v>1159</v>
      </c>
      <c r="C344" s="21" t="s">
        <v>1160</v>
      </c>
      <c r="D344" s="7" t="s">
        <v>475</v>
      </c>
      <c r="E344" s="22" t="s">
        <v>31</v>
      </c>
      <c r="F344" s="23">
        <v>3341351</v>
      </c>
      <c r="G344" s="7" t="s">
        <v>543</v>
      </c>
      <c r="H344" s="5" t="s">
        <v>544</v>
      </c>
      <c r="I344" s="8">
        <v>12250</v>
      </c>
    </row>
    <row r="345" spans="1:9" ht="36">
      <c r="A345" s="4">
        <v>44252</v>
      </c>
      <c r="B345" s="5" t="s">
        <v>1161</v>
      </c>
      <c r="C345" s="21" t="s">
        <v>1162</v>
      </c>
      <c r="D345" s="7" t="s">
        <v>478</v>
      </c>
      <c r="E345" s="22" t="s">
        <v>31</v>
      </c>
      <c r="F345" s="23">
        <v>3341351</v>
      </c>
      <c r="G345" s="7" t="s">
        <v>543</v>
      </c>
      <c r="H345" s="5" t="s">
        <v>544</v>
      </c>
      <c r="I345" s="8">
        <v>12250</v>
      </c>
    </row>
    <row r="346" spans="1:9" ht="36">
      <c r="A346" s="4">
        <v>44252</v>
      </c>
      <c r="B346" s="5" t="s">
        <v>1163</v>
      </c>
      <c r="C346" s="21" t="s">
        <v>616</v>
      </c>
      <c r="D346" s="7" t="s">
        <v>617</v>
      </c>
      <c r="E346" s="22" t="s">
        <v>31</v>
      </c>
      <c r="F346" s="23">
        <v>3341351</v>
      </c>
      <c r="G346" s="7" t="s">
        <v>543</v>
      </c>
      <c r="H346" s="5" t="s">
        <v>544</v>
      </c>
      <c r="I346" s="8">
        <v>12250</v>
      </c>
    </row>
    <row r="347" spans="1:9" ht="24.75">
      <c r="A347" s="4">
        <v>44252</v>
      </c>
      <c r="B347" s="5" t="s">
        <v>1164</v>
      </c>
      <c r="C347" s="6" t="s">
        <v>1165</v>
      </c>
      <c r="D347" s="7" t="s">
        <v>1166</v>
      </c>
      <c r="E347" s="6" t="s">
        <v>12</v>
      </c>
      <c r="F347" s="5" t="s">
        <v>13</v>
      </c>
      <c r="G347" s="6" t="s">
        <v>1167</v>
      </c>
      <c r="H347" s="5" t="s">
        <v>1168</v>
      </c>
      <c r="I347" s="8" t="s">
        <v>1169</v>
      </c>
    </row>
    <row r="348" spans="1:9" ht="14.25">
      <c r="A348" s="36">
        <v>44252</v>
      </c>
      <c r="B348" s="37" t="s">
        <v>1170</v>
      </c>
      <c r="C348" s="10" t="s">
        <v>1171</v>
      </c>
      <c r="D348" s="11" t="s">
        <v>1172</v>
      </c>
      <c r="E348" s="6" t="s">
        <v>20</v>
      </c>
      <c r="F348" s="5" t="s">
        <v>21</v>
      </c>
      <c r="G348" s="72" t="s">
        <v>1173</v>
      </c>
      <c r="H348" s="12">
        <v>2744304058</v>
      </c>
      <c r="I348" s="13">
        <v>2216</v>
      </c>
    </row>
    <row r="349" spans="1:9" ht="24.75">
      <c r="A349" s="36">
        <v>44252</v>
      </c>
      <c r="B349" s="37" t="s">
        <v>1174</v>
      </c>
      <c r="C349" s="10" t="s">
        <v>1175</v>
      </c>
      <c r="D349" s="11" t="s">
        <v>816</v>
      </c>
      <c r="E349" s="6" t="s">
        <v>20</v>
      </c>
      <c r="F349" s="5" t="s">
        <v>21</v>
      </c>
      <c r="G349" s="72" t="s">
        <v>1173</v>
      </c>
      <c r="H349" s="12">
        <v>2744304058</v>
      </c>
      <c r="I349" s="13">
        <v>912</v>
      </c>
    </row>
    <row r="350" spans="1:9" ht="24.75">
      <c r="A350" s="58">
        <v>44252</v>
      </c>
      <c r="B350" s="59" t="s">
        <v>1176</v>
      </c>
      <c r="C350" s="60" t="s">
        <v>257</v>
      </c>
      <c r="D350" s="60" t="s">
        <v>1177</v>
      </c>
      <c r="E350" s="7" t="s">
        <v>300</v>
      </c>
      <c r="F350" s="7" t="s">
        <v>301</v>
      </c>
      <c r="G350" s="60" t="s">
        <v>1178</v>
      </c>
      <c r="H350" s="5" t="s">
        <v>98</v>
      </c>
      <c r="I350" s="61">
        <v>1258.05</v>
      </c>
    </row>
    <row r="351" spans="1:9" ht="24.75">
      <c r="A351" s="58">
        <v>44252</v>
      </c>
      <c r="B351" s="59" t="s">
        <v>1179</v>
      </c>
      <c r="C351" s="60" t="s">
        <v>257</v>
      </c>
      <c r="D351" s="60" t="s">
        <v>1180</v>
      </c>
      <c r="E351" s="7" t="s">
        <v>300</v>
      </c>
      <c r="F351" s="7" t="s">
        <v>301</v>
      </c>
      <c r="G351" s="60" t="s">
        <v>1178</v>
      </c>
      <c r="H351" s="5" t="s">
        <v>98</v>
      </c>
      <c r="I351" s="61">
        <v>911.2</v>
      </c>
    </row>
    <row r="352" spans="1:9" ht="24.75">
      <c r="A352" s="48">
        <v>44252</v>
      </c>
      <c r="B352" s="49" t="s">
        <v>1181</v>
      </c>
      <c r="C352" s="16" t="s">
        <v>153</v>
      </c>
      <c r="D352" s="50" t="s">
        <v>1182</v>
      </c>
      <c r="E352" s="51" t="s">
        <v>155</v>
      </c>
      <c r="F352" s="52" t="s">
        <v>156</v>
      </c>
      <c r="G352" s="50" t="s">
        <v>1183</v>
      </c>
      <c r="H352" s="53" t="s">
        <v>1125</v>
      </c>
      <c r="I352" s="54">
        <v>6960</v>
      </c>
    </row>
    <row r="353" spans="1:9" ht="24.75">
      <c r="A353" s="48">
        <v>44252</v>
      </c>
      <c r="B353" s="49" t="s">
        <v>1184</v>
      </c>
      <c r="C353" s="16" t="s">
        <v>153</v>
      </c>
      <c r="D353" s="50" t="s">
        <v>1185</v>
      </c>
      <c r="E353" s="51" t="s">
        <v>155</v>
      </c>
      <c r="F353" s="52" t="s">
        <v>156</v>
      </c>
      <c r="G353" s="50" t="s">
        <v>1183</v>
      </c>
      <c r="H353" s="53" t="s">
        <v>1125</v>
      </c>
      <c r="I353" s="54">
        <v>14990</v>
      </c>
    </row>
    <row r="354" spans="1:9" ht="24.75">
      <c r="A354" s="36">
        <v>44253</v>
      </c>
      <c r="B354" s="37" t="s">
        <v>1186</v>
      </c>
      <c r="C354" s="10" t="s">
        <v>1187</v>
      </c>
      <c r="D354" s="11" t="s">
        <v>734</v>
      </c>
      <c r="E354" s="6" t="s">
        <v>20</v>
      </c>
      <c r="F354" s="5" t="s">
        <v>21</v>
      </c>
      <c r="G354" s="10" t="s">
        <v>735</v>
      </c>
      <c r="H354" s="65">
        <v>2657405794</v>
      </c>
      <c r="I354" s="13">
        <v>2950</v>
      </c>
    </row>
    <row r="355" spans="1:9" ht="36">
      <c r="A355" s="36">
        <v>44253</v>
      </c>
      <c r="B355" s="37" t="s">
        <v>1188</v>
      </c>
      <c r="C355" s="10" t="s">
        <v>1189</v>
      </c>
      <c r="D355" s="11" t="s">
        <v>840</v>
      </c>
      <c r="E355" s="6" t="s">
        <v>20</v>
      </c>
      <c r="F355" s="5" t="s">
        <v>21</v>
      </c>
      <c r="G355" s="10" t="s">
        <v>879</v>
      </c>
      <c r="H355" s="65">
        <v>23359034</v>
      </c>
      <c r="I355" s="13">
        <v>3180</v>
      </c>
    </row>
    <row r="356" spans="1:9" ht="36">
      <c r="A356" s="4">
        <v>44253</v>
      </c>
      <c r="B356" s="40" t="s">
        <v>1190</v>
      </c>
      <c r="C356" s="6" t="s">
        <v>1191</v>
      </c>
      <c r="D356" s="6" t="s">
        <v>57</v>
      </c>
      <c r="E356" s="6" t="s">
        <v>96</v>
      </c>
      <c r="F356" s="5" t="s">
        <v>97</v>
      </c>
      <c r="G356" s="6" t="s">
        <v>1192</v>
      </c>
      <c r="H356" s="5" t="s">
        <v>1193</v>
      </c>
      <c r="I356" s="42">
        <v>44008.8</v>
      </c>
    </row>
    <row r="357" spans="1:9" ht="14.25">
      <c r="A357" s="4">
        <v>44253</v>
      </c>
      <c r="B357" s="40" t="s">
        <v>1194</v>
      </c>
      <c r="C357" s="6" t="s">
        <v>1195</v>
      </c>
      <c r="D357" s="6" t="s">
        <v>1196</v>
      </c>
      <c r="E357" s="6" t="s">
        <v>96</v>
      </c>
      <c r="F357" s="5" t="s">
        <v>97</v>
      </c>
      <c r="G357" s="6" t="s">
        <v>1197</v>
      </c>
      <c r="H357" s="5" t="s">
        <v>1198</v>
      </c>
      <c r="I357" s="42">
        <v>2998.02</v>
      </c>
    </row>
    <row r="358" spans="1:9" ht="24.75">
      <c r="A358" s="4">
        <v>44253</v>
      </c>
      <c r="B358" s="40" t="s">
        <v>1199</v>
      </c>
      <c r="C358" s="6" t="s">
        <v>1200</v>
      </c>
      <c r="D358" s="6" t="s">
        <v>1201</v>
      </c>
      <c r="E358" s="6" t="s">
        <v>96</v>
      </c>
      <c r="F358" s="5" t="s">
        <v>97</v>
      </c>
      <c r="G358" s="6" t="s">
        <v>1202</v>
      </c>
      <c r="H358" s="5" t="s">
        <v>1203</v>
      </c>
      <c r="I358" s="42">
        <v>2999.38</v>
      </c>
    </row>
    <row r="359" spans="1:9" ht="69.75">
      <c r="A359" s="48">
        <v>44253</v>
      </c>
      <c r="B359" s="49" t="s">
        <v>1204</v>
      </c>
      <c r="C359" s="16" t="s">
        <v>153</v>
      </c>
      <c r="D359" s="50" t="s">
        <v>1205</v>
      </c>
      <c r="E359" s="51" t="s">
        <v>155</v>
      </c>
      <c r="F359" s="52" t="s">
        <v>156</v>
      </c>
      <c r="G359" s="50" t="s">
        <v>1206</v>
      </c>
      <c r="H359" s="53" t="s">
        <v>1207</v>
      </c>
      <c r="I359" s="54">
        <v>49969</v>
      </c>
    </row>
    <row r="360" spans="1:9" ht="24.75">
      <c r="A360" s="14">
        <v>44253.6745142793</v>
      </c>
      <c r="B360" s="15">
        <f>HYPERLINK("https://my.zakupki.prom.ua/remote/dispatcher/state_purchase_view/23427823","UA-2021-01-29-004061-b")</f>
        <v>0</v>
      </c>
      <c r="C360" s="16" t="s">
        <v>286</v>
      </c>
      <c r="D360" s="16" t="s">
        <v>1208</v>
      </c>
      <c r="E360" s="17" t="s">
        <v>25</v>
      </c>
      <c r="F360" s="18" t="s">
        <v>26</v>
      </c>
      <c r="G360" s="16" t="s">
        <v>1209</v>
      </c>
      <c r="H360" s="19" t="s">
        <v>1210</v>
      </c>
      <c r="I360" s="20">
        <v>37811.4</v>
      </c>
    </row>
    <row r="361" spans="1:9" ht="24.75">
      <c r="A361" s="24">
        <v>44253.75</v>
      </c>
      <c r="B361" s="25" t="s">
        <v>1211</v>
      </c>
      <c r="C361" s="26" t="s">
        <v>1212</v>
      </c>
      <c r="D361" s="26" t="s">
        <v>36</v>
      </c>
      <c r="E361" s="27" t="s">
        <v>37</v>
      </c>
      <c r="F361" s="26" t="s">
        <v>38</v>
      </c>
      <c r="G361" s="26" t="s">
        <v>1213</v>
      </c>
      <c r="H361" s="28">
        <v>32490244</v>
      </c>
      <c r="I361" s="30">
        <v>35996.4</v>
      </c>
    </row>
    <row r="362" spans="1:9" ht="24.75">
      <c r="A362" s="24">
        <v>44253.75486111111</v>
      </c>
      <c r="B362" s="25" t="s">
        <v>1214</v>
      </c>
      <c r="C362" s="26" t="s">
        <v>1215</v>
      </c>
      <c r="D362" s="26" t="s">
        <v>1216</v>
      </c>
      <c r="E362" s="27" t="s">
        <v>37</v>
      </c>
      <c r="F362" s="26" t="s">
        <v>38</v>
      </c>
      <c r="G362" s="26" t="s">
        <v>1217</v>
      </c>
      <c r="H362" s="28">
        <v>35961869</v>
      </c>
      <c r="I362" s="30">
        <v>31630</v>
      </c>
    </row>
    <row r="363" spans="1:9" ht="36">
      <c r="A363" s="4">
        <v>44256</v>
      </c>
      <c r="B363" s="5" t="s">
        <v>1218</v>
      </c>
      <c r="C363" s="21" t="s">
        <v>1219</v>
      </c>
      <c r="D363" s="7" t="s">
        <v>1220</v>
      </c>
      <c r="E363" s="22" t="s">
        <v>31</v>
      </c>
      <c r="F363" s="23">
        <v>3341351</v>
      </c>
      <c r="G363" s="7" t="s">
        <v>1221</v>
      </c>
      <c r="H363" s="5" t="s">
        <v>1222</v>
      </c>
      <c r="I363" s="8">
        <v>2764.8</v>
      </c>
    </row>
    <row r="364" spans="1:9" ht="36">
      <c r="A364" s="4">
        <v>44256</v>
      </c>
      <c r="B364" s="5" t="s">
        <v>1223</v>
      </c>
      <c r="C364" s="21" t="s">
        <v>616</v>
      </c>
      <c r="D364" s="7" t="s">
        <v>617</v>
      </c>
      <c r="E364" s="22" t="s">
        <v>31</v>
      </c>
      <c r="F364" s="23">
        <v>3341351</v>
      </c>
      <c r="G364" s="7" t="s">
        <v>1224</v>
      </c>
      <c r="H364" s="5" t="s">
        <v>1225</v>
      </c>
      <c r="I364" s="8">
        <v>49000</v>
      </c>
    </row>
    <row r="365" spans="1:9" ht="36">
      <c r="A365" s="4">
        <v>44256</v>
      </c>
      <c r="B365" s="5" t="s">
        <v>1226</v>
      </c>
      <c r="C365" s="21" t="s">
        <v>1227</v>
      </c>
      <c r="D365" s="7" t="s">
        <v>196</v>
      </c>
      <c r="E365" s="22" t="s">
        <v>31</v>
      </c>
      <c r="F365" s="23">
        <v>3341351</v>
      </c>
      <c r="G365" s="7" t="s">
        <v>1228</v>
      </c>
      <c r="H365" s="5" t="s">
        <v>1229</v>
      </c>
      <c r="I365" s="8">
        <v>10199.9</v>
      </c>
    </row>
    <row r="366" spans="1:9" ht="14.25">
      <c r="A366" s="36">
        <v>44256</v>
      </c>
      <c r="B366" s="37" t="s">
        <v>1230</v>
      </c>
      <c r="C366" s="38" t="s">
        <v>1231</v>
      </c>
      <c r="D366" s="11" t="s">
        <v>498</v>
      </c>
      <c r="E366" s="6" t="s">
        <v>20</v>
      </c>
      <c r="F366" s="5" t="s">
        <v>21</v>
      </c>
      <c r="G366" s="10" t="s">
        <v>1232</v>
      </c>
      <c r="H366" s="65">
        <v>33542497</v>
      </c>
      <c r="I366" s="13">
        <v>7104</v>
      </c>
    </row>
    <row r="367" spans="1:9" ht="14.25">
      <c r="A367" s="57">
        <v>44256</v>
      </c>
      <c r="B367" s="32" t="s">
        <v>1233</v>
      </c>
      <c r="C367" s="33" t="s">
        <v>1234</v>
      </c>
      <c r="D367" s="33" t="s">
        <v>196</v>
      </c>
      <c r="E367" s="34" t="s">
        <v>58</v>
      </c>
      <c r="F367" s="34" t="s">
        <v>59</v>
      </c>
      <c r="G367" s="33" t="s">
        <v>1235</v>
      </c>
      <c r="H367" s="32">
        <v>2795800259</v>
      </c>
      <c r="I367" s="35">
        <v>2318</v>
      </c>
    </row>
    <row r="368" spans="1:9" ht="14.25">
      <c r="A368" s="57">
        <v>44256</v>
      </c>
      <c r="B368" s="32" t="s">
        <v>1236</v>
      </c>
      <c r="C368" s="33" t="s">
        <v>1234</v>
      </c>
      <c r="D368" s="33" t="s">
        <v>196</v>
      </c>
      <c r="E368" s="34" t="s">
        <v>58</v>
      </c>
      <c r="F368" s="34" t="s">
        <v>59</v>
      </c>
      <c r="G368" s="33" t="s">
        <v>1235</v>
      </c>
      <c r="H368" s="32">
        <v>2795800259</v>
      </c>
      <c r="I368" s="35">
        <v>10300</v>
      </c>
    </row>
    <row r="369" spans="1:9" ht="24.75">
      <c r="A369" s="48">
        <v>44256</v>
      </c>
      <c r="B369" s="49" t="s">
        <v>1237</v>
      </c>
      <c r="C369" s="16" t="s">
        <v>153</v>
      </c>
      <c r="D369" s="50" t="s">
        <v>1238</v>
      </c>
      <c r="E369" s="51" t="s">
        <v>155</v>
      </c>
      <c r="F369" s="52" t="s">
        <v>156</v>
      </c>
      <c r="G369" s="50" t="s">
        <v>624</v>
      </c>
      <c r="H369" s="53" t="s">
        <v>625</v>
      </c>
      <c r="I369" s="54">
        <v>6840</v>
      </c>
    </row>
    <row r="370" spans="1:9" ht="69.75">
      <c r="A370" s="43">
        <v>44256.374761525614</v>
      </c>
      <c r="B370" s="44" t="s">
        <v>1239</v>
      </c>
      <c r="C370" s="45" t="s">
        <v>1240</v>
      </c>
      <c r="D370" s="45" t="s">
        <v>1241</v>
      </c>
      <c r="E370" s="46" t="s">
        <v>102</v>
      </c>
      <c r="F370" s="45" t="s">
        <v>103</v>
      </c>
      <c r="G370" s="45" t="s">
        <v>621</v>
      </c>
      <c r="H370" s="44" t="s">
        <v>263</v>
      </c>
      <c r="I370" s="47">
        <v>9800</v>
      </c>
    </row>
    <row r="371" spans="1:9" ht="47.25">
      <c r="A371" s="14">
        <v>44256.3893680077</v>
      </c>
      <c r="B371" s="15">
        <f>HYPERLINK("https://my.zakupki.prom.ua/remote/dispatcher/state_purchase_view/23600377","UA-2021-02-03-007932-a")</f>
        <v>0</v>
      </c>
      <c r="C371" s="16" t="s">
        <v>1242</v>
      </c>
      <c r="D371" s="16" t="s">
        <v>1243</v>
      </c>
      <c r="E371" s="17" t="s">
        <v>25</v>
      </c>
      <c r="F371" s="18" t="s">
        <v>26</v>
      </c>
      <c r="G371" s="16" t="s">
        <v>1244</v>
      </c>
      <c r="H371" s="19" t="s">
        <v>1245</v>
      </c>
      <c r="I371" s="20">
        <v>14929.41</v>
      </c>
    </row>
    <row r="372" spans="1:9" ht="24.75">
      <c r="A372" s="24">
        <v>44256.53472222222</v>
      </c>
      <c r="B372" s="25" t="s">
        <v>1246</v>
      </c>
      <c r="C372" s="26" t="s">
        <v>1247</v>
      </c>
      <c r="D372" s="26" t="s">
        <v>292</v>
      </c>
      <c r="E372" s="27" t="s">
        <v>37</v>
      </c>
      <c r="F372" s="26" t="s">
        <v>38</v>
      </c>
      <c r="G372" s="26" t="s">
        <v>1248</v>
      </c>
      <c r="H372" s="28">
        <v>2128605913</v>
      </c>
      <c r="I372" s="30">
        <v>14000</v>
      </c>
    </row>
    <row r="373" spans="1:9" ht="24.75">
      <c r="A373" s="43">
        <v>44256.57349125045</v>
      </c>
      <c r="B373" s="44" t="s">
        <v>1249</v>
      </c>
      <c r="C373" s="45" t="s">
        <v>1250</v>
      </c>
      <c r="D373" s="45" t="s">
        <v>1251</v>
      </c>
      <c r="E373" s="46" t="s">
        <v>102</v>
      </c>
      <c r="F373" s="45" t="s">
        <v>103</v>
      </c>
      <c r="G373" s="45" t="s">
        <v>1252</v>
      </c>
      <c r="H373" s="44" t="s">
        <v>1253</v>
      </c>
      <c r="I373" s="47">
        <v>10200</v>
      </c>
    </row>
    <row r="374" spans="1:9" ht="24.75">
      <c r="A374" s="24">
        <v>44256.606944444444</v>
      </c>
      <c r="B374" s="25" t="s">
        <v>1254</v>
      </c>
      <c r="C374" s="26" t="s">
        <v>1255</v>
      </c>
      <c r="D374" s="26" t="s">
        <v>902</v>
      </c>
      <c r="E374" s="27" t="s">
        <v>37</v>
      </c>
      <c r="F374" s="26" t="s">
        <v>38</v>
      </c>
      <c r="G374" s="26" t="s">
        <v>1256</v>
      </c>
      <c r="H374" s="28">
        <v>2744015045</v>
      </c>
      <c r="I374" s="30">
        <v>12500</v>
      </c>
    </row>
    <row r="375" spans="1:9" ht="36">
      <c r="A375" s="14">
        <v>44256.6524239425</v>
      </c>
      <c r="B375" s="15">
        <f>HYPERLINK("https://my.zakupki.prom.ua/remote/dispatcher/state_purchase_view/23520073","UA-2021-02-02-001334-a")</f>
        <v>0</v>
      </c>
      <c r="C375" s="16" t="s">
        <v>1257</v>
      </c>
      <c r="D375" s="16" t="s">
        <v>1258</v>
      </c>
      <c r="E375" s="17" t="s">
        <v>25</v>
      </c>
      <c r="F375" s="18" t="s">
        <v>26</v>
      </c>
      <c r="G375" s="16" t="s">
        <v>1259</v>
      </c>
      <c r="H375" s="19" t="s">
        <v>1260</v>
      </c>
      <c r="I375" s="20">
        <v>8190</v>
      </c>
    </row>
    <row r="376" spans="1:9" ht="24.75">
      <c r="A376" s="4">
        <v>44257</v>
      </c>
      <c r="B376" s="40" t="s">
        <v>1261</v>
      </c>
      <c r="C376" s="6" t="s">
        <v>1257</v>
      </c>
      <c r="D376" s="6" t="s">
        <v>1262</v>
      </c>
      <c r="E376" s="6" t="s">
        <v>96</v>
      </c>
      <c r="F376" s="5" t="s">
        <v>97</v>
      </c>
      <c r="G376" s="6" t="s">
        <v>1263</v>
      </c>
      <c r="H376" s="5" t="s">
        <v>1264</v>
      </c>
      <c r="I376" s="42">
        <v>2350</v>
      </c>
    </row>
    <row r="377" spans="1:9" ht="36">
      <c r="A377" s="14">
        <v>44257.3866332468</v>
      </c>
      <c r="B377" s="15">
        <f>HYPERLINK("https://my.zakupki.prom.ua/remote/dispatcher/state_purchase_view/24504665","UA-2021-03-02-000807-a")</f>
        <v>0</v>
      </c>
      <c r="C377" s="16" t="s">
        <v>1265</v>
      </c>
      <c r="D377" s="16" t="s">
        <v>343</v>
      </c>
      <c r="E377" s="17" t="s">
        <v>25</v>
      </c>
      <c r="F377" s="18" t="s">
        <v>26</v>
      </c>
      <c r="G377" s="16" t="s">
        <v>1266</v>
      </c>
      <c r="H377" s="19" t="s">
        <v>1267</v>
      </c>
      <c r="I377" s="20">
        <v>7614.36</v>
      </c>
    </row>
    <row r="378" spans="1:9" ht="47.25">
      <c r="A378" s="4">
        <v>44258</v>
      </c>
      <c r="B378" s="5" t="s">
        <v>1268</v>
      </c>
      <c r="C378" s="21" t="s">
        <v>1269</v>
      </c>
      <c r="D378" s="7" t="s">
        <v>1270</v>
      </c>
      <c r="E378" s="22" t="s">
        <v>31</v>
      </c>
      <c r="F378" s="23">
        <v>3341351</v>
      </c>
      <c r="G378" s="7" t="s">
        <v>1271</v>
      </c>
      <c r="H378" s="5" t="s">
        <v>48</v>
      </c>
      <c r="I378" s="8">
        <v>3015</v>
      </c>
    </row>
    <row r="379" spans="1:9" ht="47.25">
      <c r="A379" s="4">
        <v>44258</v>
      </c>
      <c r="B379" s="5" t="s">
        <v>1272</v>
      </c>
      <c r="C379" s="21" t="s">
        <v>1273</v>
      </c>
      <c r="D379" s="7" t="s">
        <v>74</v>
      </c>
      <c r="E379" s="22" t="s">
        <v>31</v>
      </c>
      <c r="F379" s="23">
        <v>3341351</v>
      </c>
      <c r="G379" s="7" t="s">
        <v>1274</v>
      </c>
      <c r="H379" s="5" t="s">
        <v>698</v>
      </c>
      <c r="I379" s="8">
        <v>49000</v>
      </c>
    </row>
    <row r="380" spans="1:9" ht="47.25">
      <c r="A380" s="4">
        <v>44258</v>
      </c>
      <c r="B380" s="5" t="s">
        <v>1275</v>
      </c>
      <c r="C380" s="21" t="s">
        <v>1276</v>
      </c>
      <c r="D380" s="7" t="s">
        <v>1277</v>
      </c>
      <c r="E380" s="22" t="s">
        <v>31</v>
      </c>
      <c r="F380" s="23">
        <v>3341351</v>
      </c>
      <c r="G380" s="7" t="s">
        <v>1278</v>
      </c>
      <c r="H380" s="5" t="s">
        <v>1279</v>
      </c>
      <c r="I380" s="8">
        <v>12000</v>
      </c>
    </row>
    <row r="381" spans="1:9" ht="36">
      <c r="A381" s="4">
        <v>44258</v>
      </c>
      <c r="B381" s="5" t="s">
        <v>1280</v>
      </c>
      <c r="C381" s="21" t="s">
        <v>1281</v>
      </c>
      <c r="D381" s="7" t="s">
        <v>57</v>
      </c>
      <c r="E381" s="22" t="s">
        <v>31</v>
      </c>
      <c r="F381" s="23">
        <v>3341351</v>
      </c>
      <c r="G381" s="7" t="s">
        <v>1282</v>
      </c>
      <c r="H381" s="5" t="s">
        <v>1283</v>
      </c>
      <c r="I381" s="8">
        <v>20055</v>
      </c>
    </row>
    <row r="382" spans="1:9" ht="24.75">
      <c r="A382" s="36">
        <v>44258</v>
      </c>
      <c r="B382" s="37" t="s">
        <v>1284</v>
      </c>
      <c r="C382" s="10" t="s">
        <v>1285</v>
      </c>
      <c r="D382" s="11" t="s">
        <v>478</v>
      </c>
      <c r="E382" s="6" t="s">
        <v>20</v>
      </c>
      <c r="F382" s="5" t="s">
        <v>21</v>
      </c>
      <c r="G382" s="10" t="s">
        <v>1286</v>
      </c>
      <c r="H382" s="12">
        <v>32950551</v>
      </c>
      <c r="I382" s="13">
        <v>2841.79</v>
      </c>
    </row>
    <row r="383" spans="1:9" ht="47.25">
      <c r="A383" s="4">
        <v>44258</v>
      </c>
      <c r="B383" s="40" t="s">
        <v>1287</v>
      </c>
      <c r="C383" s="6" t="s">
        <v>1288</v>
      </c>
      <c r="D383" s="6" t="s">
        <v>1289</v>
      </c>
      <c r="E383" s="6" t="s">
        <v>96</v>
      </c>
      <c r="F383" s="5" t="s">
        <v>97</v>
      </c>
      <c r="G383" s="6" t="s">
        <v>1290</v>
      </c>
      <c r="H383" s="5" t="s">
        <v>1291</v>
      </c>
      <c r="I383" s="42">
        <v>2735</v>
      </c>
    </row>
    <row r="384" spans="1:9" ht="24.75">
      <c r="A384" s="43">
        <v>44258.379071102674</v>
      </c>
      <c r="B384" s="44" t="s">
        <v>1292</v>
      </c>
      <c r="C384" s="45" t="s">
        <v>1293</v>
      </c>
      <c r="D384" s="45" t="s">
        <v>610</v>
      </c>
      <c r="E384" s="46" t="s">
        <v>102</v>
      </c>
      <c r="F384" s="45" t="s">
        <v>103</v>
      </c>
      <c r="G384" s="45" t="s">
        <v>1294</v>
      </c>
      <c r="H384" s="44" t="s">
        <v>964</v>
      </c>
      <c r="I384" s="47">
        <v>430</v>
      </c>
    </row>
    <row r="385" spans="1:9" ht="47.25">
      <c r="A385" s="14">
        <v>44258.5014077382</v>
      </c>
      <c r="B385" s="15">
        <f>HYPERLINK("https://my.zakupki.prom.ua/remote/dispatcher/state_purchase_view/24561769","UA-2021-03-03-004372-c")</f>
        <v>0</v>
      </c>
      <c r="C385" s="16" t="s">
        <v>1295</v>
      </c>
      <c r="D385" s="16" t="s">
        <v>1296</v>
      </c>
      <c r="E385" s="17" t="s">
        <v>25</v>
      </c>
      <c r="F385" s="18" t="s">
        <v>26</v>
      </c>
      <c r="G385" s="16" t="s">
        <v>1297</v>
      </c>
      <c r="H385" s="19" t="s">
        <v>1291</v>
      </c>
      <c r="I385" s="20">
        <v>2735</v>
      </c>
    </row>
    <row r="386" spans="1:9" ht="24.75">
      <c r="A386" s="43">
        <v>44258.606874173565</v>
      </c>
      <c r="B386" s="44" t="s">
        <v>1298</v>
      </c>
      <c r="C386" s="45" t="s">
        <v>1299</v>
      </c>
      <c r="D386" s="45" t="s">
        <v>1300</v>
      </c>
      <c r="E386" s="46" t="s">
        <v>102</v>
      </c>
      <c r="F386" s="45" t="s">
        <v>103</v>
      </c>
      <c r="G386" s="45"/>
      <c r="H386" s="44"/>
      <c r="I386" s="47">
        <v>7486.2</v>
      </c>
    </row>
    <row r="387" spans="1:9" ht="36">
      <c r="A387" s="4">
        <v>44259</v>
      </c>
      <c r="B387" s="5" t="s">
        <v>1301</v>
      </c>
      <c r="C387" s="21" t="s">
        <v>1302</v>
      </c>
      <c r="D387" s="7" t="s">
        <v>1303</v>
      </c>
      <c r="E387" s="22" t="s">
        <v>31</v>
      </c>
      <c r="F387" s="23">
        <v>3341351</v>
      </c>
      <c r="G387" s="7" t="s">
        <v>1304</v>
      </c>
      <c r="H387" s="5" t="s">
        <v>969</v>
      </c>
      <c r="I387" s="8">
        <v>180.18</v>
      </c>
    </row>
    <row r="388" spans="1:9" ht="24.75">
      <c r="A388" s="14">
        <v>44259.5656570382</v>
      </c>
      <c r="B388" s="15">
        <f>HYPERLINK("https://my.zakupki.prom.ua/remote/dispatcher/state_purchase_view/24603077","UA-2021-03-04-006470-c")</f>
        <v>0</v>
      </c>
      <c r="C388" s="16" t="s">
        <v>1305</v>
      </c>
      <c r="D388" s="16" t="s">
        <v>1306</v>
      </c>
      <c r="E388" s="17" t="s">
        <v>25</v>
      </c>
      <c r="F388" s="18" t="s">
        <v>26</v>
      </c>
      <c r="G388" s="16" t="s">
        <v>214</v>
      </c>
      <c r="H388" s="19" t="s">
        <v>215</v>
      </c>
      <c r="I388" s="20">
        <v>5070</v>
      </c>
    </row>
    <row r="389" spans="1:9" ht="47.25">
      <c r="A389" s="4">
        <v>44260</v>
      </c>
      <c r="B389" s="5" t="s">
        <v>1307</v>
      </c>
      <c r="C389" s="6" t="s">
        <v>1308</v>
      </c>
      <c r="D389" s="7" t="s">
        <v>1309</v>
      </c>
      <c r="E389" s="6" t="s">
        <v>12</v>
      </c>
      <c r="F389" s="5" t="s">
        <v>13</v>
      </c>
      <c r="G389" s="6" t="s">
        <v>1310</v>
      </c>
      <c r="H389" s="5" t="s">
        <v>1311</v>
      </c>
      <c r="I389" s="8" t="s">
        <v>1312</v>
      </c>
    </row>
    <row r="390" spans="1:9" ht="14.25">
      <c r="A390" s="36">
        <v>44260</v>
      </c>
      <c r="B390" s="37" t="s">
        <v>1313</v>
      </c>
      <c r="C390" s="10" t="s">
        <v>1314</v>
      </c>
      <c r="D390" s="11" t="s">
        <v>419</v>
      </c>
      <c r="E390" s="6" t="s">
        <v>20</v>
      </c>
      <c r="F390" s="5" t="s">
        <v>21</v>
      </c>
      <c r="G390" s="10" t="s">
        <v>1315</v>
      </c>
      <c r="H390" s="65">
        <v>3190411331</v>
      </c>
      <c r="I390" s="13">
        <v>2968.09</v>
      </c>
    </row>
    <row r="391" spans="1:9" ht="24.75">
      <c r="A391" s="43">
        <v>44260.35293791901</v>
      </c>
      <c r="B391" s="44" t="s">
        <v>1316</v>
      </c>
      <c r="C391" s="45" t="s">
        <v>1317</v>
      </c>
      <c r="D391" s="45" t="s">
        <v>855</v>
      </c>
      <c r="E391" s="46" t="s">
        <v>102</v>
      </c>
      <c r="F391" s="45" t="s">
        <v>103</v>
      </c>
      <c r="G391" s="45" t="s">
        <v>1034</v>
      </c>
      <c r="H391" s="44" t="s">
        <v>1035</v>
      </c>
      <c r="I391" s="47">
        <v>10380.07</v>
      </c>
    </row>
    <row r="392" spans="1:9" ht="47.25">
      <c r="A392" s="43">
        <v>44260.43072727365</v>
      </c>
      <c r="B392" s="44" t="s">
        <v>1318</v>
      </c>
      <c r="C392" s="45" t="s">
        <v>1319</v>
      </c>
      <c r="D392" s="45" t="s">
        <v>1320</v>
      </c>
      <c r="E392" s="46" t="s">
        <v>102</v>
      </c>
      <c r="F392" s="45" t="s">
        <v>103</v>
      </c>
      <c r="G392" s="45" t="s">
        <v>1321</v>
      </c>
      <c r="H392" s="44" t="s">
        <v>1322</v>
      </c>
      <c r="I392" s="47">
        <v>1300</v>
      </c>
    </row>
    <row r="393" spans="1:9" ht="24.75">
      <c r="A393" s="48">
        <v>44264</v>
      </c>
      <c r="B393" s="49" t="s">
        <v>1323</v>
      </c>
      <c r="C393" s="16" t="s">
        <v>153</v>
      </c>
      <c r="D393" s="50" t="s">
        <v>1324</v>
      </c>
      <c r="E393" s="51" t="s">
        <v>155</v>
      </c>
      <c r="F393" s="52" t="s">
        <v>156</v>
      </c>
      <c r="G393" s="50" t="s">
        <v>1325</v>
      </c>
      <c r="H393" s="53" t="s">
        <v>1326</v>
      </c>
      <c r="I393" s="54">
        <v>46933</v>
      </c>
    </row>
    <row r="394" spans="1:9" ht="24.75">
      <c r="A394" s="24">
        <v>44264.55763888889</v>
      </c>
      <c r="B394" s="25" t="s">
        <v>1327</v>
      </c>
      <c r="C394" s="26" t="s">
        <v>1328</v>
      </c>
      <c r="D394" s="26" t="s">
        <v>996</v>
      </c>
      <c r="E394" s="27" t="s">
        <v>37</v>
      </c>
      <c r="F394" s="26" t="s">
        <v>38</v>
      </c>
      <c r="G394" s="26" t="s">
        <v>1329</v>
      </c>
      <c r="H394" s="28">
        <v>40193857</v>
      </c>
      <c r="I394" s="30">
        <v>17880</v>
      </c>
    </row>
    <row r="395" spans="1:9" ht="69.75">
      <c r="A395" s="14">
        <v>44264.5735156559</v>
      </c>
      <c r="B395" s="15">
        <f>HYPERLINK("https://my.zakupki.prom.ua/remote/dispatcher/state_purchase_view/24702148","UA-2021-03-09-006904-c")</f>
        <v>0</v>
      </c>
      <c r="C395" s="16" t="s">
        <v>1330</v>
      </c>
      <c r="D395" s="16" t="s">
        <v>1331</v>
      </c>
      <c r="E395" s="17" t="s">
        <v>25</v>
      </c>
      <c r="F395" s="18" t="s">
        <v>26</v>
      </c>
      <c r="G395" s="16" t="s">
        <v>1332</v>
      </c>
      <c r="H395" s="19" t="s">
        <v>1333</v>
      </c>
      <c r="I395" s="20">
        <v>2200</v>
      </c>
    </row>
    <row r="396" spans="1:9" ht="24.75">
      <c r="A396" s="24">
        <v>44264.63263888889</v>
      </c>
      <c r="B396" s="25" t="s">
        <v>1334</v>
      </c>
      <c r="C396" s="26" t="s">
        <v>1335</v>
      </c>
      <c r="D396" s="26" t="s">
        <v>442</v>
      </c>
      <c r="E396" s="27" t="s">
        <v>37</v>
      </c>
      <c r="F396" s="26" t="s">
        <v>38</v>
      </c>
      <c r="G396" s="26" t="s">
        <v>1336</v>
      </c>
      <c r="H396" s="28">
        <v>42065400</v>
      </c>
      <c r="I396" s="30">
        <v>24234</v>
      </c>
    </row>
    <row r="397" spans="1:9" ht="36">
      <c r="A397" s="4">
        <v>44265</v>
      </c>
      <c r="B397" s="5" t="s">
        <v>1337</v>
      </c>
      <c r="C397" s="21" t="s">
        <v>1338</v>
      </c>
      <c r="D397" s="7" t="s">
        <v>449</v>
      </c>
      <c r="E397" s="22" t="s">
        <v>31</v>
      </c>
      <c r="F397" s="23">
        <v>3341351</v>
      </c>
      <c r="G397" s="7" t="s">
        <v>1339</v>
      </c>
      <c r="H397" s="73">
        <v>34611042</v>
      </c>
      <c r="I397" s="8">
        <v>10000</v>
      </c>
    </row>
    <row r="398" spans="1:9" ht="47.25">
      <c r="A398" s="4">
        <v>44265</v>
      </c>
      <c r="B398" s="5" t="s">
        <v>1340</v>
      </c>
      <c r="C398" s="21" t="s">
        <v>1341</v>
      </c>
      <c r="D398" s="7" t="s">
        <v>1342</v>
      </c>
      <c r="E398" s="22" t="s">
        <v>31</v>
      </c>
      <c r="F398" s="23">
        <v>3341351</v>
      </c>
      <c r="G398" s="7" t="s">
        <v>1343</v>
      </c>
      <c r="H398" s="5" t="s">
        <v>1344</v>
      </c>
      <c r="I398" s="8">
        <v>40000</v>
      </c>
    </row>
    <row r="399" spans="1:9" ht="36">
      <c r="A399" s="4">
        <v>44265</v>
      </c>
      <c r="B399" s="5" t="s">
        <v>1345</v>
      </c>
      <c r="C399" s="21" t="s">
        <v>1346</v>
      </c>
      <c r="D399" s="7" t="s">
        <v>802</v>
      </c>
      <c r="E399" s="22" t="s">
        <v>31</v>
      </c>
      <c r="F399" s="23">
        <v>3341351</v>
      </c>
      <c r="G399" s="7" t="s">
        <v>1347</v>
      </c>
      <c r="H399" s="5" t="s">
        <v>1348</v>
      </c>
      <c r="I399" s="8">
        <v>20000</v>
      </c>
    </row>
    <row r="400" spans="1:9" ht="81">
      <c r="A400" s="4">
        <v>44265</v>
      </c>
      <c r="B400" s="5" t="s">
        <v>1349</v>
      </c>
      <c r="C400" s="6" t="s">
        <v>1350</v>
      </c>
      <c r="D400" s="7" t="s">
        <v>1351</v>
      </c>
      <c r="E400" s="6" t="s">
        <v>12</v>
      </c>
      <c r="F400" s="5" t="s">
        <v>13</v>
      </c>
      <c r="G400" s="6" t="s">
        <v>1352</v>
      </c>
      <c r="H400" s="5" t="s">
        <v>1353</v>
      </c>
      <c r="I400" s="8" t="s">
        <v>1354</v>
      </c>
    </row>
    <row r="401" spans="1:9" ht="81">
      <c r="A401" s="4">
        <v>44265</v>
      </c>
      <c r="B401" s="5" t="s">
        <v>1355</v>
      </c>
      <c r="C401" s="6" t="s">
        <v>1356</v>
      </c>
      <c r="D401" s="7" t="s">
        <v>638</v>
      </c>
      <c r="E401" s="6" t="s">
        <v>12</v>
      </c>
      <c r="F401" s="5" t="s">
        <v>13</v>
      </c>
      <c r="G401" s="6" t="s">
        <v>1357</v>
      </c>
      <c r="H401" s="5" t="s">
        <v>640</v>
      </c>
      <c r="I401" s="8" t="s">
        <v>1358</v>
      </c>
    </row>
    <row r="402" spans="1:9" ht="24.75">
      <c r="A402" s="36">
        <v>44265</v>
      </c>
      <c r="B402" s="37" t="s">
        <v>1359</v>
      </c>
      <c r="C402" s="38" t="s">
        <v>73</v>
      </c>
      <c r="D402" s="11" t="s">
        <v>74</v>
      </c>
      <c r="E402" s="6" t="s">
        <v>20</v>
      </c>
      <c r="F402" s="5" t="s">
        <v>21</v>
      </c>
      <c r="G402" s="10" t="s">
        <v>75</v>
      </c>
      <c r="H402" s="12">
        <v>3218913970</v>
      </c>
      <c r="I402" s="13">
        <v>3000</v>
      </c>
    </row>
    <row r="403" spans="1:9" ht="24.75">
      <c r="A403" s="4">
        <v>44265</v>
      </c>
      <c r="B403" s="40" t="s">
        <v>1360</v>
      </c>
      <c r="C403" s="6" t="s">
        <v>1361</v>
      </c>
      <c r="D403" s="6" t="s">
        <v>734</v>
      </c>
      <c r="E403" s="6" t="s">
        <v>96</v>
      </c>
      <c r="F403" s="5" t="s">
        <v>97</v>
      </c>
      <c r="G403" s="6" t="s">
        <v>1362</v>
      </c>
      <c r="H403" s="5" t="s">
        <v>1363</v>
      </c>
      <c r="I403" s="42">
        <v>28054</v>
      </c>
    </row>
    <row r="404" spans="1:9" ht="24.75">
      <c r="A404" s="43">
        <v>44265.3892172652</v>
      </c>
      <c r="B404" s="44" t="s">
        <v>1364</v>
      </c>
      <c r="C404" s="45" t="s">
        <v>1365</v>
      </c>
      <c r="D404" s="45" t="s">
        <v>1123</v>
      </c>
      <c r="E404" s="46" t="s">
        <v>102</v>
      </c>
      <c r="F404" s="45" t="s">
        <v>103</v>
      </c>
      <c r="G404" s="45" t="s">
        <v>856</v>
      </c>
      <c r="H404" s="44" t="s">
        <v>211</v>
      </c>
      <c r="I404" s="47">
        <v>832</v>
      </c>
    </row>
    <row r="405" spans="1:9" ht="24.75">
      <c r="A405" s="24">
        <v>44265.44375</v>
      </c>
      <c r="B405" s="25" t="s">
        <v>1366</v>
      </c>
      <c r="C405" s="26" t="s">
        <v>1367</v>
      </c>
      <c r="D405" s="26" t="s">
        <v>36</v>
      </c>
      <c r="E405" s="27" t="s">
        <v>37</v>
      </c>
      <c r="F405" s="26" t="s">
        <v>38</v>
      </c>
      <c r="G405" s="26" t="s">
        <v>1368</v>
      </c>
      <c r="H405" s="74">
        <v>32242911</v>
      </c>
      <c r="I405" s="30">
        <v>15802.8</v>
      </c>
    </row>
    <row r="406" spans="1:9" ht="24.75">
      <c r="A406" s="24">
        <v>44265.50347222222</v>
      </c>
      <c r="B406" s="25" t="s">
        <v>1369</v>
      </c>
      <c r="C406" s="26" t="s">
        <v>1370</v>
      </c>
      <c r="D406" s="26" t="s">
        <v>1371</v>
      </c>
      <c r="E406" s="27" t="s">
        <v>37</v>
      </c>
      <c r="F406" s="26" t="s">
        <v>38</v>
      </c>
      <c r="G406" s="26" t="s">
        <v>1372</v>
      </c>
      <c r="H406" s="74">
        <v>41176770</v>
      </c>
      <c r="I406" s="30">
        <v>46000</v>
      </c>
    </row>
    <row r="407" spans="1:9" ht="47.25">
      <c r="A407" s="4">
        <v>44266</v>
      </c>
      <c r="B407" s="5" t="s">
        <v>1373</v>
      </c>
      <c r="C407" s="21" t="s">
        <v>1374</v>
      </c>
      <c r="D407" s="7" t="s">
        <v>810</v>
      </c>
      <c r="E407" s="22" t="s">
        <v>31</v>
      </c>
      <c r="F407" s="23">
        <v>3341351</v>
      </c>
      <c r="G407" s="7" t="s">
        <v>1375</v>
      </c>
      <c r="H407" s="5" t="s">
        <v>1376</v>
      </c>
      <c r="I407" s="8">
        <v>36000</v>
      </c>
    </row>
    <row r="408" spans="1:9" ht="47.25">
      <c r="A408" s="4">
        <v>44266</v>
      </c>
      <c r="B408" s="5" t="s">
        <v>1377</v>
      </c>
      <c r="C408" s="21" t="s">
        <v>1378</v>
      </c>
      <c r="D408" s="7" t="s">
        <v>1379</v>
      </c>
      <c r="E408" s="22" t="s">
        <v>31</v>
      </c>
      <c r="F408" s="23">
        <v>3341351</v>
      </c>
      <c r="G408" s="7" t="s">
        <v>1375</v>
      </c>
      <c r="H408" s="5" t="s">
        <v>1376</v>
      </c>
      <c r="I408" s="8">
        <v>36000</v>
      </c>
    </row>
    <row r="409" spans="1:9" ht="36">
      <c r="A409" s="4">
        <v>44266</v>
      </c>
      <c r="B409" s="5" t="s">
        <v>1380</v>
      </c>
      <c r="C409" s="21" t="s">
        <v>1381</v>
      </c>
      <c r="D409" s="7" t="s">
        <v>1382</v>
      </c>
      <c r="E409" s="22" t="s">
        <v>31</v>
      </c>
      <c r="F409" s="23">
        <v>3341351</v>
      </c>
      <c r="G409" s="7" t="s">
        <v>1383</v>
      </c>
      <c r="H409" s="5" t="s">
        <v>1384</v>
      </c>
      <c r="I409" s="8">
        <v>49000</v>
      </c>
    </row>
    <row r="410" spans="1:9" ht="24.75">
      <c r="A410" s="36">
        <v>44266</v>
      </c>
      <c r="B410" s="37" t="s">
        <v>1385</v>
      </c>
      <c r="C410" s="10" t="s">
        <v>1386</v>
      </c>
      <c r="D410" s="11" t="s">
        <v>1387</v>
      </c>
      <c r="E410" s="6" t="s">
        <v>20</v>
      </c>
      <c r="F410" s="5" t="s">
        <v>21</v>
      </c>
      <c r="G410" s="75" t="s">
        <v>1388</v>
      </c>
      <c r="H410" s="76">
        <v>2652516844</v>
      </c>
      <c r="I410" s="77">
        <v>2592</v>
      </c>
    </row>
    <row r="411" spans="1:9" ht="36">
      <c r="A411" s="24">
        <v>44266.45</v>
      </c>
      <c r="B411" s="25" t="s">
        <v>1389</v>
      </c>
      <c r="C411" s="26" t="s">
        <v>1390</v>
      </c>
      <c r="D411" s="26" t="s">
        <v>1391</v>
      </c>
      <c r="E411" s="27" t="s">
        <v>37</v>
      </c>
      <c r="F411" s="26" t="s">
        <v>38</v>
      </c>
      <c r="G411" s="26" t="s">
        <v>903</v>
      </c>
      <c r="H411" s="74">
        <v>2279616700</v>
      </c>
      <c r="I411" s="30">
        <v>49998.1</v>
      </c>
    </row>
    <row r="412" spans="1:9" ht="24.75">
      <c r="A412" s="24">
        <v>44266.478472222225</v>
      </c>
      <c r="B412" s="25" t="s">
        <v>1392</v>
      </c>
      <c r="C412" s="26" t="s">
        <v>1393</v>
      </c>
      <c r="D412" s="26" t="s">
        <v>1394</v>
      </c>
      <c r="E412" s="27" t="s">
        <v>37</v>
      </c>
      <c r="F412" s="26" t="s">
        <v>38</v>
      </c>
      <c r="G412" s="26" t="s">
        <v>535</v>
      </c>
      <c r="H412" s="74">
        <v>2575315465</v>
      </c>
      <c r="I412" s="30">
        <v>2726.88</v>
      </c>
    </row>
    <row r="413" spans="1:9" ht="24.75">
      <c r="A413" s="24">
        <v>44266.5</v>
      </c>
      <c r="B413" s="25" t="s">
        <v>1395</v>
      </c>
      <c r="C413" s="26" t="s">
        <v>529</v>
      </c>
      <c r="D413" s="26" t="s">
        <v>530</v>
      </c>
      <c r="E413" s="27" t="s">
        <v>37</v>
      </c>
      <c r="F413" s="26" t="s">
        <v>38</v>
      </c>
      <c r="G413" s="26" t="s">
        <v>1396</v>
      </c>
      <c r="H413" s="74">
        <v>2595408241</v>
      </c>
      <c r="I413" s="78" t="s">
        <v>1397</v>
      </c>
    </row>
    <row r="414" spans="1:9" ht="114.75">
      <c r="A414" s="14">
        <v>44266.6941463569</v>
      </c>
      <c r="B414" s="15">
        <f>HYPERLINK("https://my.zakupki.prom.ua/remote/dispatcher/state_purchase_view/24810666","UA-2021-03-11-011751-b")</f>
        <v>0</v>
      </c>
      <c r="C414" s="16" t="s">
        <v>1398</v>
      </c>
      <c r="D414" s="16" t="s">
        <v>1399</v>
      </c>
      <c r="E414" s="17" t="s">
        <v>25</v>
      </c>
      <c r="F414" s="18" t="s">
        <v>26</v>
      </c>
      <c r="G414" s="16" t="s">
        <v>1400</v>
      </c>
      <c r="H414" s="19" t="s">
        <v>1401</v>
      </c>
      <c r="I414" s="20">
        <v>1480</v>
      </c>
    </row>
    <row r="415" spans="1:9" ht="58.5">
      <c r="A415" s="14">
        <v>44266.7229275393</v>
      </c>
      <c r="B415" s="15">
        <f>HYPERLINK("https://my.zakupki.prom.ua/remote/dispatcher/state_purchase_view/24811060","UA-2021-03-11-012254-b")</f>
        <v>0</v>
      </c>
      <c r="C415" s="16" t="s">
        <v>1402</v>
      </c>
      <c r="D415" s="16" t="s">
        <v>1403</v>
      </c>
      <c r="E415" s="17" t="s">
        <v>25</v>
      </c>
      <c r="F415" s="18" t="s">
        <v>26</v>
      </c>
      <c r="G415" s="16" t="s">
        <v>1400</v>
      </c>
      <c r="H415" s="19" t="s">
        <v>1401</v>
      </c>
      <c r="I415" s="20">
        <v>1490.22</v>
      </c>
    </row>
    <row r="416" spans="1:9" ht="47.25">
      <c r="A416" s="4">
        <v>44267</v>
      </c>
      <c r="B416" s="5" t="s">
        <v>1404</v>
      </c>
      <c r="C416" s="6" t="s">
        <v>1405</v>
      </c>
      <c r="D416" s="7" t="s">
        <v>1406</v>
      </c>
      <c r="E416" s="6" t="s">
        <v>12</v>
      </c>
      <c r="F416" s="5" t="s">
        <v>13</v>
      </c>
      <c r="G416" s="6" t="s">
        <v>1407</v>
      </c>
      <c r="H416" s="5" t="s">
        <v>1311</v>
      </c>
      <c r="I416" s="8" t="s">
        <v>1408</v>
      </c>
    </row>
    <row r="417" spans="1:9" ht="47.25">
      <c r="A417" s="4">
        <v>44267</v>
      </c>
      <c r="B417" s="5" t="s">
        <v>1409</v>
      </c>
      <c r="C417" s="6" t="s">
        <v>1410</v>
      </c>
      <c r="D417" s="7" t="s">
        <v>638</v>
      </c>
      <c r="E417" s="6" t="s">
        <v>12</v>
      </c>
      <c r="F417" s="5" t="s">
        <v>13</v>
      </c>
      <c r="G417" s="6" t="s">
        <v>1357</v>
      </c>
      <c r="H417" s="5" t="s">
        <v>640</v>
      </c>
      <c r="I417" s="8" t="s">
        <v>1411</v>
      </c>
    </row>
    <row r="418" spans="1:9" ht="24.75">
      <c r="A418" s="36">
        <v>44267</v>
      </c>
      <c r="B418" s="37" t="s">
        <v>1412</v>
      </c>
      <c r="C418" s="10" t="s">
        <v>1413</v>
      </c>
      <c r="D418" s="11" t="s">
        <v>1414</v>
      </c>
      <c r="E418" s="6" t="s">
        <v>20</v>
      </c>
      <c r="F418" s="5" t="s">
        <v>21</v>
      </c>
      <c r="G418" s="72" t="s">
        <v>1415</v>
      </c>
      <c r="H418" s="12">
        <v>21238545</v>
      </c>
      <c r="I418" s="77">
        <v>42000</v>
      </c>
    </row>
    <row r="419" spans="1:9" ht="14.25">
      <c r="A419" s="4">
        <v>44267</v>
      </c>
      <c r="B419" s="40" t="s">
        <v>1416</v>
      </c>
      <c r="C419" s="6" t="s">
        <v>869</v>
      </c>
      <c r="D419" s="6" t="s">
        <v>369</v>
      </c>
      <c r="E419" s="6" t="s">
        <v>96</v>
      </c>
      <c r="F419" s="5" t="s">
        <v>97</v>
      </c>
      <c r="G419" s="6" t="s">
        <v>779</v>
      </c>
      <c r="H419" s="5" t="s">
        <v>371</v>
      </c>
      <c r="I419" s="42">
        <v>9000</v>
      </c>
    </row>
    <row r="420" spans="1:9" ht="24.75">
      <c r="A420" s="48">
        <v>44267</v>
      </c>
      <c r="B420" s="49" t="s">
        <v>1417</v>
      </c>
      <c r="C420" s="16" t="s">
        <v>153</v>
      </c>
      <c r="D420" s="50" t="s">
        <v>1418</v>
      </c>
      <c r="E420" s="51" t="s">
        <v>155</v>
      </c>
      <c r="F420" s="52" t="s">
        <v>156</v>
      </c>
      <c r="G420" s="50" t="s">
        <v>1419</v>
      </c>
      <c r="H420" s="53" t="s">
        <v>1420</v>
      </c>
      <c r="I420" s="54">
        <v>16000</v>
      </c>
    </row>
    <row r="421" spans="1:9" ht="47.25">
      <c r="A421" s="43">
        <v>44267.363363846205</v>
      </c>
      <c r="B421" s="44" t="s">
        <v>1421</v>
      </c>
      <c r="C421" s="45" t="s">
        <v>1422</v>
      </c>
      <c r="D421" s="45" t="s">
        <v>1423</v>
      </c>
      <c r="E421" s="46" t="s">
        <v>102</v>
      </c>
      <c r="F421" s="45" t="s">
        <v>103</v>
      </c>
      <c r="G421" s="45" t="s">
        <v>1424</v>
      </c>
      <c r="H421" s="44" t="s">
        <v>1425</v>
      </c>
      <c r="I421" s="47">
        <v>1926.54</v>
      </c>
    </row>
    <row r="422" spans="1:9" ht="92.25">
      <c r="A422" s="4">
        <v>44270</v>
      </c>
      <c r="B422" s="5" t="s">
        <v>1426</v>
      </c>
      <c r="C422" s="21" t="s">
        <v>1427</v>
      </c>
      <c r="D422" s="7" t="s">
        <v>1277</v>
      </c>
      <c r="E422" s="22" t="s">
        <v>31</v>
      </c>
      <c r="F422" s="23">
        <v>3341351</v>
      </c>
      <c r="G422" s="7" t="s">
        <v>1428</v>
      </c>
      <c r="H422" s="5" t="s">
        <v>1429</v>
      </c>
      <c r="I422" s="8">
        <v>13500</v>
      </c>
    </row>
    <row r="423" spans="1:9" ht="58.5">
      <c r="A423" s="4">
        <v>44270</v>
      </c>
      <c r="B423" s="5" t="s">
        <v>1430</v>
      </c>
      <c r="C423" s="21" t="s">
        <v>1431</v>
      </c>
      <c r="D423" s="7" t="s">
        <v>1432</v>
      </c>
      <c r="E423" s="22" t="s">
        <v>31</v>
      </c>
      <c r="F423" s="23">
        <v>3341351</v>
      </c>
      <c r="G423" s="7" t="s">
        <v>1428</v>
      </c>
      <c r="H423" s="5" t="s">
        <v>1429</v>
      </c>
      <c r="I423" s="8">
        <v>46500</v>
      </c>
    </row>
    <row r="424" spans="1:9" ht="47.25">
      <c r="A424" s="4">
        <v>44270</v>
      </c>
      <c r="B424" s="40" t="s">
        <v>1433</v>
      </c>
      <c r="C424" s="6" t="s">
        <v>1434</v>
      </c>
      <c r="D424" s="6" t="s">
        <v>1303</v>
      </c>
      <c r="E424" s="6" t="s">
        <v>96</v>
      </c>
      <c r="F424" s="5" t="s">
        <v>97</v>
      </c>
      <c r="G424" s="6" t="s">
        <v>1435</v>
      </c>
      <c r="H424" s="5" t="s">
        <v>1436</v>
      </c>
      <c r="I424" s="42">
        <v>12928.57</v>
      </c>
    </row>
    <row r="425" spans="1:9" ht="24.75">
      <c r="A425" s="79">
        <v>44270</v>
      </c>
      <c r="B425" s="80" t="s">
        <v>1437</v>
      </c>
      <c r="C425" s="81" t="s">
        <v>153</v>
      </c>
      <c r="D425" s="81" t="s">
        <v>203</v>
      </c>
      <c r="E425" s="17" t="s">
        <v>204</v>
      </c>
      <c r="F425" s="80">
        <v>21907980</v>
      </c>
      <c r="G425" s="81" t="s">
        <v>1438</v>
      </c>
      <c r="H425" s="80">
        <v>30115243</v>
      </c>
      <c r="I425" s="82">
        <v>892</v>
      </c>
    </row>
    <row r="426" spans="1:9" ht="24.75">
      <c r="A426" s="48">
        <v>44270</v>
      </c>
      <c r="B426" s="49" t="s">
        <v>1439</v>
      </c>
      <c r="C426" s="16" t="s">
        <v>153</v>
      </c>
      <c r="D426" s="50" t="s">
        <v>1440</v>
      </c>
      <c r="E426" s="51" t="s">
        <v>155</v>
      </c>
      <c r="F426" s="52" t="s">
        <v>156</v>
      </c>
      <c r="G426" s="50" t="s">
        <v>758</v>
      </c>
      <c r="H426" s="53" t="s">
        <v>581</v>
      </c>
      <c r="I426" s="54">
        <v>1485</v>
      </c>
    </row>
    <row r="427" spans="1:9" ht="36">
      <c r="A427" s="48">
        <v>44270</v>
      </c>
      <c r="B427" s="49" t="s">
        <v>1441</v>
      </c>
      <c r="C427" s="16" t="s">
        <v>153</v>
      </c>
      <c r="D427" s="50" t="s">
        <v>1442</v>
      </c>
      <c r="E427" s="51" t="s">
        <v>155</v>
      </c>
      <c r="F427" s="52" t="s">
        <v>156</v>
      </c>
      <c r="G427" s="50" t="s">
        <v>1443</v>
      </c>
      <c r="H427" s="53" t="s">
        <v>1444</v>
      </c>
      <c r="I427" s="54">
        <v>3208</v>
      </c>
    </row>
    <row r="428" spans="1:9" ht="24.75">
      <c r="A428" s="14">
        <v>44270.4931859236</v>
      </c>
      <c r="B428" s="15">
        <f>HYPERLINK("https://my.zakupki.prom.ua/remote/dispatcher/state_purchase_view/24880051","UA-2021-03-15-004271-b")</f>
        <v>0</v>
      </c>
      <c r="C428" s="16" t="s">
        <v>1445</v>
      </c>
      <c r="D428" s="16" t="s">
        <v>1446</v>
      </c>
      <c r="E428" s="17" t="s">
        <v>25</v>
      </c>
      <c r="F428" s="18" t="s">
        <v>26</v>
      </c>
      <c r="G428" s="16" t="s">
        <v>1447</v>
      </c>
      <c r="H428" s="19" t="s">
        <v>1448</v>
      </c>
      <c r="I428" s="20">
        <v>980</v>
      </c>
    </row>
    <row r="429" spans="1:9" ht="36">
      <c r="A429" s="43">
        <v>44270.569613665866</v>
      </c>
      <c r="B429" s="44" t="s">
        <v>1449</v>
      </c>
      <c r="C429" s="45" t="s">
        <v>1450</v>
      </c>
      <c r="D429" s="45" t="s">
        <v>1451</v>
      </c>
      <c r="E429" s="46" t="s">
        <v>102</v>
      </c>
      <c r="F429" s="45" t="s">
        <v>103</v>
      </c>
      <c r="G429" s="45" t="s">
        <v>1452</v>
      </c>
      <c r="H429" s="44" t="s">
        <v>1425</v>
      </c>
      <c r="I429" s="47">
        <v>16852.88</v>
      </c>
    </row>
    <row r="430" spans="1:9" ht="24.75">
      <c r="A430" s="43">
        <v>44270.58034301613</v>
      </c>
      <c r="B430" s="44" t="s">
        <v>1453</v>
      </c>
      <c r="C430" s="45" t="s">
        <v>1454</v>
      </c>
      <c r="D430" s="45" t="s">
        <v>1455</v>
      </c>
      <c r="E430" s="46" t="s">
        <v>102</v>
      </c>
      <c r="F430" s="45" t="s">
        <v>103</v>
      </c>
      <c r="G430" s="45" t="s">
        <v>1456</v>
      </c>
      <c r="H430" s="44" t="s">
        <v>1457</v>
      </c>
      <c r="I430" s="47">
        <v>49000</v>
      </c>
    </row>
    <row r="431" spans="1:9" ht="24.75">
      <c r="A431" s="43">
        <v>44270.6315725689</v>
      </c>
      <c r="B431" s="44" t="s">
        <v>1458</v>
      </c>
      <c r="C431" s="45" t="s">
        <v>1459</v>
      </c>
      <c r="D431" s="45" t="s">
        <v>1460</v>
      </c>
      <c r="E431" s="46" t="s">
        <v>102</v>
      </c>
      <c r="F431" s="45" t="s">
        <v>103</v>
      </c>
      <c r="G431" s="45" t="s">
        <v>1461</v>
      </c>
      <c r="H431" s="44" t="s">
        <v>1448</v>
      </c>
      <c r="I431" s="47">
        <v>1900</v>
      </c>
    </row>
    <row r="432" spans="1:9" ht="24.75">
      <c r="A432" s="14">
        <v>44270.6982664594</v>
      </c>
      <c r="B432" s="15">
        <f>HYPERLINK("https://my.zakupki.prom.ua/remote/dispatcher/state_purchase_view/24903308","UA-2021-03-15-011477-b")</f>
        <v>0</v>
      </c>
      <c r="C432" s="16" t="s">
        <v>1445</v>
      </c>
      <c r="D432" s="16" t="s">
        <v>1446</v>
      </c>
      <c r="E432" s="17" t="s">
        <v>25</v>
      </c>
      <c r="F432" s="18" t="s">
        <v>26</v>
      </c>
      <c r="G432" s="16" t="s">
        <v>1447</v>
      </c>
      <c r="H432" s="19" t="s">
        <v>1448</v>
      </c>
      <c r="I432" s="20">
        <v>490</v>
      </c>
    </row>
    <row r="433" spans="1:9" ht="69.75">
      <c r="A433" s="4">
        <v>44271</v>
      </c>
      <c r="B433" s="5" t="s">
        <v>1462</v>
      </c>
      <c r="C433" s="21" t="s">
        <v>1463</v>
      </c>
      <c r="D433" s="7" t="s">
        <v>191</v>
      </c>
      <c r="E433" s="22" t="s">
        <v>31</v>
      </c>
      <c r="F433" s="23">
        <v>3341351</v>
      </c>
      <c r="G433" s="7" t="s">
        <v>1464</v>
      </c>
      <c r="H433" s="5" t="s">
        <v>1465</v>
      </c>
      <c r="I433" s="8">
        <v>49000</v>
      </c>
    </row>
    <row r="434" spans="1:9" ht="36">
      <c r="A434" s="4">
        <v>44271</v>
      </c>
      <c r="B434" s="5" t="s">
        <v>1466</v>
      </c>
      <c r="C434" s="21" t="s">
        <v>1467</v>
      </c>
      <c r="D434" s="7" t="s">
        <v>1468</v>
      </c>
      <c r="E434" s="22" t="s">
        <v>31</v>
      </c>
      <c r="F434" s="23">
        <v>3341351</v>
      </c>
      <c r="G434" s="7" t="s">
        <v>1469</v>
      </c>
      <c r="H434" s="5" t="s">
        <v>1470</v>
      </c>
      <c r="I434" s="8">
        <v>30</v>
      </c>
    </row>
    <row r="435" spans="1:9" ht="36">
      <c r="A435" s="4">
        <v>44271</v>
      </c>
      <c r="B435" s="5" t="s">
        <v>1471</v>
      </c>
      <c r="C435" s="21" t="s">
        <v>1472</v>
      </c>
      <c r="D435" s="7" t="s">
        <v>1473</v>
      </c>
      <c r="E435" s="22" t="s">
        <v>31</v>
      </c>
      <c r="F435" s="23">
        <v>3341351</v>
      </c>
      <c r="G435" s="7" t="s">
        <v>1469</v>
      </c>
      <c r="H435" s="5" t="s">
        <v>1470</v>
      </c>
      <c r="I435" s="8">
        <v>280.1</v>
      </c>
    </row>
    <row r="436" spans="1:9" ht="24.75">
      <c r="A436" s="58">
        <v>44271</v>
      </c>
      <c r="B436" s="59" t="s">
        <v>1474</v>
      </c>
      <c r="C436" s="60" t="s">
        <v>257</v>
      </c>
      <c r="D436" s="60" t="s">
        <v>196</v>
      </c>
      <c r="E436" s="7" t="s">
        <v>300</v>
      </c>
      <c r="F436" s="7" t="s">
        <v>301</v>
      </c>
      <c r="G436" s="60" t="s">
        <v>1475</v>
      </c>
      <c r="H436" s="5" t="s">
        <v>378</v>
      </c>
      <c r="I436" s="61">
        <v>23360</v>
      </c>
    </row>
    <row r="437" spans="1:9" ht="92.25">
      <c r="A437" s="57">
        <v>44271</v>
      </c>
      <c r="B437" s="32" t="s">
        <v>1476</v>
      </c>
      <c r="C437" s="33" t="s">
        <v>1477</v>
      </c>
      <c r="D437" s="33" t="s">
        <v>952</v>
      </c>
      <c r="E437" s="34" t="s">
        <v>58</v>
      </c>
      <c r="F437" s="34" t="s">
        <v>59</v>
      </c>
      <c r="G437" s="33" t="s">
        <v>1478</v>
      </c>
      <c r="H437" s="32">
        <v>36207554</v>
      </c>
      <c r="I437" s="35">
        <v>4500</v>
      </c>
    </row>
    <row r="438" spans="1:9" ht="24.75">
      <c r="A438" s="14">
        <v>44271.4037402609</v>
      </c>
      <c r="B438" s="15">
        <f>HYPERLINK("https://my.zakupki.prom.ua/remote/dispatcher/state_purchase_view/24884912","UA-2021-03-15-005607-b")</f>
        <v>0</v>
      </c>
      <c r="C438" s="16" t="s">
        <v>1479</v>
      </c>
      <c r="D438" s="16" t="s">
        <v>745</v>
      </c>
      <c r="E438" s="17" t="s">
        <v>25</v>
      </c>
      <c r="F438" s="18" t="s">
        <v>26</v>
      </c>
      <c r="G438" s="16" t="s">
        <v>214</v>
      </c>
      <c r="H438" s="19" t="s">
        <v>215</v>
      </c>
      <c r="I438" s="20">
        <v>6000</v>
      </c>
    </row>
    <row r="439" spans="1:9" ht="24.75">
      <c r="A439" s="14">
        <v>44271.420144049</v>
      </c>
      <c r="B439" s="15">
        <f>HYPERLINK("https://my.zakupki.prom.ua/remote/dispatcher/state_purchase_view/24918569","UA-2021-03-16-000550-a")</f>
        <v>0</v>
      </c>
      <c r="C439" s="16" t="s">
        <v>1480</v>
      </c>
      <c r="D439" s="16" t="s">
        <v>1481</v>
      </c>
      <c r="E439" s="17" t="s">
        <v>25</v>
      </c>
      <c r="F439" s="18" t="s">
        <v>26</v>
      </c>
      <c r="G439" s="16" t="s">
        <v>1482</v>
      </c>
      <c r="H439" s="19" t="s">
        <v>289</v>
      </c>
      <c r="I439" s="20">
        <v>15435</v>
      </c>
    </row>
    <row r="440" spans="1:9" ht="47.25">
      <c r="A440" s="43">
        <v>44271.6006360414</v>
      </c>
      <c r="B440" s="44" t="s">
        <v>1483</v>
      </c>
      <c r="C440" s="45" t="s">
        <v>1484</v>
      </c>
      <c r="D440" s="45" t="s">
        <v>1451</v>
      </c>
      <c r="E440" s="46" t="s">
        <v>102</v>
      </c>
      <c r="F440" s="45" t="s">
        <v>103</v>
      </c>
      <c r="G440" s="45" t="s">
        <v>1014</v>
      </c>
      <c r="H440" s="44" t="s">
        <v>1015</v>
      </c>
      <c r="I440" s="47">
        <v>2554</v>
      </c>
    </row>
    <row r="441" spans="1:9" ht="24.75">
      <c r="A441" s="14">
        <v>44271.7295444727</v>
      </c>
      <c r="B441" s="15">
        <f>HYPERLINK("https://my.zakupki.prom.ua/remote/dispatcher/state_purchase_view/24956537","UA-2021-03-16-013470-c")</f>
        <v>0</v>
      </c>
      <c r="C441" s="16" t="s">
        <v>1485</v>
      </c>
      <c r="D441" s="16" t="s">
        <v>1486</v>
      </c>
      <c r="E441" s="17" t="s">
        <v>25</v>
      </c>
      <c r="F441" s="18" t="s">
        <v>26</v>
      </c>
      <c r="G441" s="16" t="s">
        <v>1487</v>
      </c>
      <c r="H441" s="19" t="s">
        <v>1488</v>
      </c>
      <c r="I441" s="20">
        <v>860</v>
      </c>
    </row>
    <row r="442" spans="1:9" ht="114.75">
      <c r="A442" s="4">
        <v>44272</v>
      </c>
      <c r="B442" s="5" t="s">
        <v>1489</v>
      </c>
      <c r="C442" s="21" t="s">
        <v>1490</v>
      </c>
      <c r="D442" s="7" t="s">
        <v>1491</v>
      </c>
      <c r="E442" s="22" t="s">
        <v>31</v>
      </c>
      <c r="F442" s="23">
        <v>3341351</v>
      </c>
      <c r="G442" s="7" t="s">
        <v>1492</v>
      </c>
      <c r="H442" s="73">
        <v>2189806230</v>
      </c>
      <c r="I442" s="8">
        <v>49868.95</v>
      </c>
    </row>
    <row r="443" spans="1:9" ht="36">
      <c r="A443" s="4">
        <v>44272</v>
      </c>
      <c r="B443" s="5" t="s">
        <v>1493</v>
      </c>
      <c r="C443" s="21" t="s">
        <v>1494</v>
      </c>
      <c r="D443" s="7" t="s">
        <v>1495</v>
      </c>
      <c r="E443" s="22" t="s">
        <v>31</v>
      </c>
      <c r="F443" s="23">
        <v>3341351</v>
      </c>
      <c r="G443" s="7" t="s">
        <v>1469</v>
      </c>
      <c r="H443" s="5" t="s">
        <v>1470</v>
      </c>
      <c r="I443" s="8">
        <v>4426.27</v>
      </c>
    </row>
    <row r="444" spans="1:9" ht="36">
      <c r="A444" s="4">
        <v>44272</v>
      </c>
      <c r="B444" s="5" t="s">
        <v>1496</v>
      </c>
      <c r="C444" s="21" t="s">
        <v>1497</v>
      </c>
      <c r="D444" s="7" t="s">
        <v>1498</v>
      </c>
      <c r="E444" s="22" t="s">
        <v>31</v>
      </c>
      <c r="F444" s="23">
        <v>3341351</v>
      </c>
      <c r="G444" s="7" t="s">
        <v>1469</v>
      </c>
      <c r="H444" s="5" t="s">
        <v>1470</v>
      </c>
      <c r="I444" s="8">
        <v>936.9</v>
      </c>
    </row>
    <row r="445" spans="1:9" ht="24.75">
      <c r="A445" s="36">
        <v>44272</v>
      </c>
      <c r="B445" s="37" t="s">
        <v>1499</v>
      </c>
      <c r="C445" s="10" t="s">
        <v>1500</v>
      </c>
      <c r="D445" s="11" t="s">
        <v>1501</v>
      </c>
      <c r="E445" s="6" t="s">
        <v>20</v>
      </c>
      <c r="F445" s="5" t="s">
        <v>21</v>
      </c>
      <c r="G445" s="10" t="s">
        <v>1502</v>
      </c>
      <c r="H445" s="12">
        <v>41331842</v>
      </c>
      <c r="I445" s="13">
        <v>1495</v>
      </c>
    </row>
    <row r="446" spans="1:9" ht="24.75">
      <c r="A446" s="36">
        <v>44272</v>
      </c>
      <c r="B446" s="37" t="s">
        <v>1503</v>
      </c>
      <c r="C446" s="10" t="s">
        <v>1504</v>
      </c>
      <c r="D446" s="11" t="s">
        <v>1505</v>
      </c>
      <c r="E446" s="6" t="s">
        <v>20</v>
      </c>
      <c r="F446" s="5" t="s">
        <v>21</v>
      </c>
      <c r="G446" s="10" t="s">
        <v>1506</v>
      </c>
      <c r="H446" s="12">
        <v>41034853</v>
      </c>
      <c r="I446" s="13">
        <v>1530</v>
      </c>
    </row>
    <row r="447" spans="1:9" ht="36">
      <c r="A447" s="48">
        <v>44272</v>
      </c>
      <c r="B447" s="49" t="s">
        <v>1507</v>
      </c>
      <c r="C447" s="16" t="s">
        <v>153</v>
      </c>
      <c r="D447" s="50" t="s">
        <v>1508</v>
      </c>
      <c r="E447" s="51" t="s">
        <v>155</v>
      </c>
      <c r="F447" s="52" t="s">
        <v>156</v>
      </c>
      <c r="G447" s="50" t="s">
        <v>1321</v>
      </c>
      <c r="H447" s="53" t="s">
        <v>1322</v>
      </c>
      <c r="I447" s="54">
        <v>2500</v>
      </c>
    </row>
    <row r="448" spans="1:9" ht="24.75">
      <c r="A448" s="14">
        <v>44272.4648748495</v>
      </c>
      <c r="B448" s="15">
        <f>HYPERLINK("https://my.zakupki.prom.ua/remote/dispatcher/state_purchase_view/24972698","UA-2021-03-17-004389-c")</f>
        <v>0</v>
      </c>
      <c r="C448" s="16" t="s">
        <v>1485</v>
      </c>
      <c r="D448" s="16" t="s">
        <v>1309</v>
      </c>
      <c r="E448" s="17" t="s">
        <v>25</v>
      </c>
      <c r="F448" s="18" t="s">
        <v>26</v>
      </c>
      <c r="G448" s="16" t="s">
        <v>1509</v>
      </c>
      <c r="H448" s="19" t="s">
        <v>1510</v>
      </c>
      <c r="I448" s="20">
        <v>126</v>
      </c>
    </row>
    <row r="449" spans="1:9" ht="24.75">
      <c r="A449" s="43">
        <v>44272.48360867496</v>
      </c>
      <c r="B449" s="44" t="s">
        <v>1511</v>
      </c>
      <c r="C449" s="45" t="s">
        <v>1512</v>
      </c>
      <c r="D449" s="45" t="s">
        <v>1058</v>
      </c>
      <c r="E449" s="46" t="s">
        <v>102</v>
      </c>
      <c r="F449" s="45" t="s">
        <v>103</v>
      </c>
      <c r="G449" s="45" t="s">
        <v>1456</v>
      </c>
      <c r="H449" s="44" t="s">
        <v>1457</v>
      </c>
      <c r="I449" s="47">
        <v>28000</v>
      </c>
    </row>
    <row r="450" spans="1:9" ht="24.75">
      <c r="A450" s="14">
        <v>44272.4887805071</v>
      </c>
      <c r="B450" s="15">
        <f>HYPERLINK("https://my.zakupki.prom.ua/remote/dispatcher/state_purchase_view/24976018","UA-2021-03-17-005503-c")</f>
        <v>0</v>
      </c>
      <c r="C450" s="16" t="s">
        <v>1513</v>
      </c>
      <c r="D450" s="16" t="s">
        <v>1514</v>
      </c>
      <c r="E450" s="17" t="s">
        <v>25</v>
      </c>
      <c r="F450" s="18" t="s">
        <v>26</v>
      </c>
      <c r="G450" s="16" t="s">
        <v>1515</v>
      </c>
      <c r="H450" s="19" t="s">
        <v>640</v>
      </c>
      <c r="I450" s="20">
        <v>4275</v>
      </c>
    </row>
    <row r="451" spans="1:9" ht="69.75">
      <c r="A451" s="43">
        <v>44272.6233299019</v>
      </c>
      <c r="B451" s="44" t="s">
        <v>1516</v>
      </c>
      <c r="C451" s="45" t="s">
        <v>1517</v>
      </c>
      <c r="D451" s="45" t="s">
        <v>1013</v>
      </c>
      <c r="E451" s="46" t="s">
        <v>102</v>
      </c>
      <c r="F451" s="45" t="s">
        <v>103</v>
      </c>
      <c r="G451" s="45" t="s">
        <v>1452</v>
      </c>
      <c r="H451" s="44" t="s">
        <v>1425</v>
      </c>
      <c r="I451" s="47">
        <v>7956.55</v>
      </c>
    </row>
    <row r="452" spans="1:9" ht="24.75">
      <c r="A452" s="4">
        <v>44273</v>
      </c>
      <c r="B452" s="5" t="s">
        <v>1518</v>
      </c>
      <c r="C452" s="6" t="s">
        <v>1519</v>
      </c>
      <c r="D452" s="7" t="s">
        <v>1166</v>
      </c>
      <c r="E452" s="6" t="s">
        <v>12</v>
      </c>
      <c r="F452" s="5" t="s">
        <v>13</v>
      </c>
      <c r="G452" s="6" t="s">
        <v>1520</v>
      </c>
      <c r="H452" s="5" t="s">
        <v>581</v>
      </c>
      <c r="I452" s="8" t="s">
        <v>1521</v>
      </c>
    </row>
    <row r="453" spans="1:9" ht="36">
      <c r="A453" s="4">
        <v>44273</v>
      </c>
      <c r="B453" s="5" t="s">
        <v>1522</v>
      </c>
      <c r="C453" s="6" t="s">
        <v>1523</v>
      </c>
      <c r="D453" s="7" t="s">
        <v>1524</v>
      </c>
      <c r="E453" s="6" t="s">
        <v>12</v>
      </c>
      <c r="F453" s="5" t="s">
        <v>13</v>
      </c>
      <c r="G453" s="6" t="s">
        <v>1525</v>
      </c>
      <c r="H453" s="5" t="s">
        <v>1035</v>
      </c>
      <c r="I453" s="8" t="s">
        <v>1526</v>
      </c>
    </row>
    <row r="454" spans="1:9" ht="24.75">
      <c r="A454" s="58">
        <v>44273</v>
      </c>
      <c r="B454" s="83" t="s">
        <v>1527</v>
      </c>
      <c r="C454" s="60" t="s">
        <v>257</v>
      </c>
      <c r="D454" s="60" t="s">
        <v>1528</v>
      </c>
      <c r="E454" s="7" t="s">
        <v>300</v>
      </c>
      <c r="F454" s="7" t="s">
        <v>301</v>
      </c>
      <c r="G454" s="60" t="s">
        <v>1529</v>
      </c>
      <c r="H454" s="59">
        <v>2950016334</v>
      </c>
      <c r="I454" s="61">
        <v>5000</v>
      </c>
    </row>
    <row r="455" spans="1:9" ht="24.75">
      <c r="A455" s="58">
        <v>44273</v>
      </c>
      <c r="B455" s="59" t="s">
        <v>1530</v>
      </c>
      <c r="C455" s="60" t="s">
        <v>257</v>
      </c>
      <c r="D455" s="60" t="s">
        <v>1531</v>
      </c>
      <c r="E455" s="7" t="s">
        <v>300</v>
      </c>
      <c r="F455" s="7" t="s">
        <v>301</v>
      </c>
      <c r="G455" s="60" t="s">
        <v>1532</v>
      </c>
      <c r="H455" s="5" t="s">
        <v>1533</v>
      </c>
      <c r="I455" s="61">
        <v>6600</v>
      </c>
    </row>
    <row r="456" spans="1:9" ht="24.75">
      <c r="A456" s="24">
        <v>44273.38680555556</v>
      </c>
      <c r="B456" s="25" t="s">
        <v>1534</v>
      </c>
      <c r="C456" s="26" t="s">
        <v>1535</v>
      </c>
      <c r="D456" s="26" t="s">
        <v>996</v>
      </c>
      <c r="E456" s="27" t="s">
        <v>37</v>
      </c>
      <c r="F456" s="26" t="s">
        <v>38</v>
      </c>
      <c r="G456" s="26" t="s">
        <v>1536</v>
      </c>
      <c r="H456" s="74">
        <v>2432406808</v>
      </c>
      <c r="I456" s="30">
        <v>982</v>
      </c>
    </row>
    <row r="457" spans="1:9" ht="69.75">
      <c r="A457" s="14">
        <v>44273.4184971979</v>
      </c>
      <c r="B457" s="15">
        <f>HYPERLINK("https://my.zakupki.prom.ua/remote/dispatcher/state_purchase_view/25014827","UA-2021-03-18-001187-a")</f>
        <v>0</v>
      </c>
      <c r="C457" s="16" t="s">
        <v>1537</v>
      </c>
      <c r="D457" s="16" t="s">
        <v>1538</v>
      </c>
      <c r="E457" s="17" t="s">
        <v>25</v>
      </c>
      <c r="F457" s="18" t="s">
        <v>26</v>
      </c>
      <c r="G457" s="16" t="s">
        <v>1539</v>
      </c>
      <c r="H457" s="19" t="s">
        <v>1540</v>
      </c>
      <c r="I457" s="20">
        <v>16725.47</v>
      </c>
    </row>
    <row r="458" spans="1:9" ht="47.25">
      <c r="A458" s="43">
        <v>44273.41979527732</v>
      </c>
      <c r="B458" s="44" t="s">
        <v>1541</v>
      </c>
      <c r="C458" s="45" t="s">
        <v>1542</v>
      </c>
      <c r="D458" s="45" t="s">
        <v>1543</v>
      </c>
      <c r="E458" s="46" t="s">
        <v>102</v>
      </c>
      <c r="F458" s="45" t="s">
        <v>103</v>
      </c>
      <c r="G458" s="45" t="s">
        <v>1544</v>
      </c>
      <c r="H458" s="44" t="s">
        <v>1545</v>
      </c>
      <c r="I458" s="47">
        <v>5184</v>
      </c>
    </row>
    <row r="459" spans="1:9" ht="58.5">
      <c r="A459" s="43">
        <v>44273.432509254395</v>
      </c>
      <c r="B459" s="44" t="s">
        <v>1546</v>
      </c>
      <c r="C459" s="45" t="s">
        <v>1547</v>
      </c>
      <c r="D459" s="45" t="s">
        <v>1548</v>
      </c>
      <c r="E459" s="46" t="s">
        <v>102</v>
      </c>
      <c r="F459" s="45" t="s">
        <v>103</v>
      </c>
      <c r="G459" s="45" t="s">
        <v>1549</v>
      </c>
      <c r="H459" s="44" t="s">
        <v>1010</v>
      </c>
      <c r="I459" s="47">
        <v>10411.2</v>
      </c>
    </row>
    <row r="460" spans="1:9" ht="24.75">
      <c r="A460" s="43">
        <v>44273.44584265236</v>
      </c>
      <c r="B460" s="44" t="s">
        <v>1550</v>
      </c>
      <c r="C460" s="45" t="s">
        <v>1551</v>
      </c>
      <c r="D460" s="45" t="s">
        <v>1071</v>
      </c>
      <c r="E460" s="46" t="s">
        <v>102</v>
      </c>
      <c r="F460" s="45" t="s">
        <v>103</v>
      </c>
      <c r="G460" s="45" t="s">
        <v>1034</v>
      </c>
      <c r="H460" s="44" t="s">
        <v>1035</v>
      </c>
      <c r="I460" s="47">
        <v>2217</v>
      </c>
    </row>
    <row r="461" spans="1:9" ht="69.75">
      <c r="A461" s="14">
        <v>44273.4486707123</v>
      </c>
      <c r="B461" s="15">
        <f>HYPERLINK("https://my.zakupki.prom.ua/remote/dispatcher/state_purchase_view/25015845","UA-2021-03-18-001517-a")</f>
        <v>0</v>
      </c>
      <c r="C461" s="16" t="s">
        <v>1552</v>
      </c>
      <c r="D461" s="16" t="s">
        <v>1553</v>
      </c>
      <c r="E461" s="17" t="s">
        <v>25</v>
      </c>
      <c r="F461" s="18" t="s">
        <v>26</v>
      </c>
      <c r="G461" s="16" t="s">
        <v>1539</v>
      </c>
      <c r="H461" s="19" t="s">
        <v>1540</v>
      </c>
      <c r="I461" s="20">
        <v>16075.69</v>
      </c>
    </row>
    <row r="462" spans="1:9" ht="69.75">
      <c r="A462" s="14">
        <v>44273.468259545</v>
      </c>
      <c r="B462" s="15">
        <f>HYPERLINK("https://my.zakupki.prom.ua/remote/dispatcher/state_purchase_view/25019996","UA-2021-03-18-002734-a")</f>
        <v>0</v>
      </c>
      <c r="C462" s="16" t="s">
        <v>1554</v>
      </c>
      <c r="D462" s="16" t="s">
        <v>1538</v>
      </c>
      <c r="E462" s="17" t="s">
        <v>25</v>
      </c>
      <c r="F462" s="18" t="s">
        <v>26</v>
      </c>
      <c r="G462" s="16" t="s">
        <v>1539</v>
      </c>
      <c r="H462" s="19" t="s">
        <v>1540</v>
      </c>
      <c r="I462" s="20">
        <v>16725.47</v>
      </c>
    </row>
    <row r="463" spans="1:9" ht="47.25">
      <c r="A463" s="43">
        <v>44273.47384269553</v>
      </c>
      <c r="B463" s="44" t="s">
        <v>1555</v>
      </c>
      <c r="C463" s="45" t="s">
        <v>1556</v>
      </c>
      <c r="D463" s="45" t="s">
        <v>1557</v>
      </c>
      <c r="E463" s="46" t="s">
        <v>102</v>
      </c>
      <c r="F463" s="45" t="s">
        <v>103</v>
      </c>
      <c r="G463" s="45" t="s">
        <v>770</v>
      </c>
      <c r="H463" s="44" t="s">
        <v>771</v>
      </c>
      <c r="I463" s="47">
        <v>883</v>
      </c>
    </row>
    <row r="464" spans="1:9" ht="47.25">
      <c r="A464" s="43">
        <v>44273.478553528534</v>
      </c>
      <c r="B464" s="44" t="s">
        <v>1558</v>
      </c>
      <c r="C464" s="45" t="s">
        <v>1559</v>
      </c>
      <c r="D464" s="45" t="s">
        <v>1423</v>
      </c>
      <c r="E464" s="46" t="s">
        <v>102</v>
      </c>
      <c r="F464" s="45" t="s">
        <v>103</v>
      </c>
      <c r="G464" s="45" t="s">
        <v>1014</v>
      </c>
      <c r="H464" s="44" t="s">
        <v>1015</v>
      </c>
      <c r="I464" s="47">
        <v>1229</v>
      </c>
    </row>
    <row r="465" spans="1:9" ht="81">
      <c r="A465" s="4">
        <v>44274</v>
      </c>
      <c r="B465" s="5" t="s">
        <v>1560</v>
      </c>
      <c r="C465" s="21" t="s">
        <v>1561</v>
      </c>
      <c r="D465" s="7" t="s">
        <v>1387</v>
      </c>
      <c r="E465" s="22" t="s">
        <v>31</v>
      </c>
      <c r="F465" s="23">
        <v>3341351</v>
      </c>
      <c r="G465" s="7" t="s">
        <v>728</v>
      </c>
      <c r="H465" s="73">
        <v>3008811796</v>
      </c>
      <c r="I465" s="8">
        <v>1785</v>
      </c>
    </row>
    <row r="466" spans="1:9" ht="69.75">
      <c r="A466" s="4">
        <v>44274</v>
      </c>
      <c r="B466" s="5" t="s">
        <v>1562</v>
      </c>
      <c r="C466" s="21" t="s">
        <v>1563</v>
      </c>
      <c r="D466" s="7" t="s">
        <v>74</v>
      </c>
      <c r="E466" s="22" t="s">
        <v>31</v>
      </c>
      <c r="F466" s="23">
        <v>3341351</v>
      </c>
      <c r="G466" s="7" t="s">
        <v>728</v>
      </c>
      <c r="H466" s="73">
        <v>3008811796</v>
      </c>
      <c r="I466" s="8">
        <v>4716</v>
      </c>
    </row>
    <row r="467" spans="1:9" ht="14.25">
      <c r="A467" s="36">
        <v>44274</v>
      </c>
      <c r="B467" s="37" t="s">
        <v>1564</v>
      </c>
      <c r="C467" s="10" t="s">
        <v>1171</v>
      </c>
      <c r="D467" s="11" t="s">
        <v>1172</v>
      </c>
      <c r="E467" s="6" t="s">
        <v>20</v>
      </c>
      <c r="F467" s="5" t="s">
        <v>21</v>
      </c>
      <c r="G467" s="72" t="s">
        <v>1173</v>
      </c>
      <c r="H467" s="12">
        <v>2744304058</v>
      </c>
      <c r="I467" s="13">
        <v>2698</v>
      </c>
    </row>
    <row r="468" spans="1:9" ht="24.75">
      <c r="A468" s="56">
        <v>44274</v>
      </c>
      <c r="B468" s="44" t="s">
        <v>1565</v>
      </c>
      <c r="C468" s="16" t="s">
        <v>153</v>
      </c>
      <c r="D468" s="16" t="s">
        <v>1074</v>
      </c>
      <c r="E468" s="17" t="s">
        <v>204</v>
      </c>
      <c r="F468" s="44" t="s">
        <v>205</v>
      </c>
      <c r="G468" s="16" t="s">
        <v>1566</v>
      </c>
      <c r="H468" s="44" t="s">
        <v>1567</v>
      </c>
      <c r="I468" s="47">
        <v>3380</v>
      </c>
    </row>
    <row r="469" spans="1:9" ht="58.5">
      <c r="A469" s="48">
        <v>44274</v>
      </c>
      <c r="B469" s="49" t="s">
        <v>1568</v>
      </c>
      <c r="C469" s="16" t="s">
        <v>153</v>
      </c>
      <c r="D469" s="50" t="s">
        <v>1205</v>
      </c>
      <c r="E469" s="51" t="s">
        <v>155</v>
      </c>
      <c r="F469" s="52" t="s">
        <v>156</v>
      </c>
      <c r="G469" s="50" t="s">
        <v>1549</v>
      </c>
      <c r="H469" s="53" t="s">
        <v>1010</v>
      </c>
      <c r="I469" s="54">
        <v>22828.8</v>
      </c>
    </row>
    <row r="470" spans="1:9" ht="47.25">
      <c r="A470" s="43">
        <v>44274.38123197919</v>
      </c>
      <c r="B470" s="44" t="s">
        <v>1569</v>
      </c>
      <c r="C470" s="45" t="s">
        <v>1570</v>
      </c>
      <c r="D470" s="45" t="s">
        <v>1451</v>
      </c>
      <c r="E470" s="46" t="s">
        <v>102</v>
      </c>
      <c r="F470" s="45" t="s">
        <v>103</v>
      </c>
      <c r="G470" s="45" t="s">
        <v>1014</v>
      </c>
      <c r="H470" s="44" t="s">
        <v>1015</v>
      </c>
      <c r="I470" s="47">
        <v>3023</v>
      </c>
    </row>
    <row r="471" spans="1:9" ht="36">
      <c r="A471" s="43">
        <v>44274.38540205253</v>
      </c>
      <c r="B471" s="44" t="s">
        <v>1571</v>
      </c>
      <c r="C471" s="45" t="s">
        <v>1572</v>
      </c>
      <c r="D471" s="45" t="s">
        <v>1557</v>
      </c>
      <c r="E471" s="46" t="s">
        <v>102</v>
      </c>
      <c r="F471" s="45" t="s">
        <v>103</v>
      </c>
      <c r="G471" s="45" t="s">
        <v>770</v>
      </c>
      <c r="H471" s="44" t="s">
        <v>771</v>
      </c>
      <c r="I471" s="47">
        <v>1732</v>
      </c>
    </row>
    <row r="472" spans="1:9" ht="24.75">
      <c r="A472" s="14">
        <v>44274.6689760333</v>
      </c>
      <c r="B472" s="15">
        <f>HYPERLINK("https://my.zakupki.prom.ua/remote/dispatcher/state_purchase_view/25083316","UA-2021-03-19-003729-a")</f>
        <v>0</v>
      </c>
      <c r="C472" s="16" t="s">
        <v>1573</v>
      </c>
      <c r="D472" s="16" t="s">
        <v>1574</v>
      </c>
      <c r="E472" s="17" t="s">
        <v>25</v>
      </c>
      <c r="F472" s="18" t="s">
        <v>26</v>
      </c>
      <c r="G472" s="16" t="s">
        <v>841</v>
      </c>
      <c r="H472" s="19" t="s">
        <v>842</v>
      </c>
      <c r="I472" s="20">
        <v>21977.22</v>
      </c>
    </row>
    <row r="473" spans="1:9" ht="58.5">
      <c r="A473" s="4">
        <v>44277</v>
      </c>
      <c r="B473" s="5" t="s">
        <v>1575</v>
      </c>
      <c r="C473" s="6" t="s">
        <v>1576</v>
      </c>
      <c r="D473" s="7" t="s">
        <v>57</v>
      </c>
      <c r="E473" s="6" t="s">
        <v>12</v>
      </c>
      <c r="F473" s="5" t="s">
        <v>13</v>
      </c>
      <c r="G473" s="6" t="s">
        <v>1520</v>
      </c>
      <c r="H473" s="5" t="s">
        <v>581</v>
      </c>
      <c r="I473" s="8" t="s">
        <v>1577</v>
      </c>
    </row>
    <row r="474" spans="1:9" ht="24.75">
      <c r="A474" s="36">
        <v>44277</v>
      </c>
      <c r="B474" s="37" t="s">
        <v>1578</v>
      </c>
      <c r="C474" s="10" t="s">
        <v>1579</v>
      </c>
      <c r="D474" s="11" t="s">
        <v>1580</v>
      </c>
      <c r="E474" s="6" t="s">
        <v>20</v>
      </c>
      <c r="F474" s="5" t="s">
        <v>21</v>
      </c>
      <c r="G474" s="72" t="s">
        <v>1581</v>
      </c>
      <c r="H474" s="12">
        <v>3640307707</v>
      </c>
      <c r="I474" s="13">
        <v>2340</v>
      </c>
    </row>
    <row r="475" spans="1:9" ht="24.75">
      <c r="A475" s="36">
        <v>44277</v>
      </c>
      <c r="B475" s="37" t="s">
        <v>1582</v>
      </c>
      <c r="C475" s="10" t="s">
        <v>1583</v>
      </c>
      <c r="D475" s="11" t="s">
        <v>1584</v>
      </c>
      <c r="E475" s="6" t="s">
        <v>20</v>
      </c>
      <c r="F475" s="5" t="s">
        <v>21</v>
      </c>
      <c r="G475" s="72" t="s">
        <v>1581</v>
      </c>
      <c r="H475" s="12">
        <v>3640307707</v>
      </c>
      <c r="I475" s="13">
        <v>23688</v>
      </c>
    </row>
    <row r="476" spans="1:9" ht="24.75">
      <c r="A476" s="36">
        <v>44277</v>
      </c>
      <c r="B476" s="37" t="s">
        <v>1585</v>
      </c>
      <c r="C476" s="10" t="s">
        <v>1586</v>
      </c>
      <c r="D476" s="11" t="s">
        <v>1580</v>
      </c>
      <c r="E476" s="6" t="s">
        <v>20</v>
      </c>
      <c r="F476" s="5" t="s">
        <v>21</v>
      </c>
      <c r="G476" s="72" t="s">
        <v>1581</v>
      </c>
      <c r="H476" s="12">
        <v>3640307707</v>
      </c>
      <c r="I476" s="13">
        <v>38000</v>
      </c>
    </row>
    <row r="477" spans="1:9" ht="24.75">
      <c r="A477" s="4">
        <v>44277</v>
      </c>
      <c r="B477" s="40" t="s">
        <v>1587</v>
      </c>
      <c r="C477" s="6" t="s">
        <v>1588</v>
      </c>
      <c r="D477" s="6" t="s">
        <v>1172</v>
      </c>
      <c r="E477" s="6" t="s">
        <v>96</v>
      </c>
      <c r="F477" s="5" t="s">
        <v>97</v>
      </c>
      <c r="G477" s="6" t="s">
        <v>1589</v>
      </c>
      <c r="H477" s="5" t="s">
        <v>1125</v>
      </c>
      <c r="I477" s="42">
        <v>850</v>
      </c>
    </row>
    <row r="478" spans="1:9" ht="58.5">
      <c r="A478" s="43">
        <v>44277.33975179668</v>
      </c>
      <c r="B478" s="44" t="s">
        <v>1590</v>
      </c>
      <c r="C478" s="45" t="s">
        <v>1591</v>
      </c>
      <c r="D478" s="45" t="s">
        <v>1451</v>
      </c>
      <c r="E478" s="46" t="s">
        <v>102</v>
      </c>
      <c r="F478" s="45" t="s">
        <v>103</v>
      </c>
      <c r="G478" s="45" t="s">
        <v>1452</v>
      </c>
      <c r="H478" s="44" t="s">
        <v>1425</v>
      </c>
      <c r="I478" s="47">
        <v>3180.39</v>
      </c>
    </row>
    <row r="479" spans="1:9" ht="24.75">
      <c r="A479" s="43">
        <v>44277.37717750149</v>
      </c>
      <c r="B479" s="44" t="s">
        <v>1592</v>
      </c>
      <c r="C479" s="45" t="s">
        <v>1593</v>
      </c>
      <c r="D479" s="45" t="s">
        <v>1594</v>
      </c>
      <c r="E479" s="46" t="s">
        <v>102</v>
      </c>
      <c r="F479" s="45" t="s">
        <v>103</v>
      </c>
      <c r="G479" s="45" t="s">
        <v>841</v>
      </c>
      <c r="H479" s="44" t="s">
        <v>842</v>
      </c>
      <c r="I479" s="47">
        <v>35000</v>
      </c>
    </row>
    <row r="480" spans="1:9" ht="47.25">
      <c r="A480" s="4">
        <v>44278</v>
      </c>
      <c r="B480" s="5" t="s">
        <v>1595</v>
      </c>
      <c r="C480" s="21" t="s">
        <v>1596</v>
      </c>
      <c r="D480" s="7" t="s">
        <v>1597</v>
      </c>
      <c r="E480" s="22" t="s">
        <v>31</v>
      </c>
      <c r="F480" s="23">
        <v>3341351</v>
      </c>
      <c r="G480" s="7" t="s">
        <v>1598</v>
      </c>
      <c r="H480" s="73">
        <v>36295719</v>
      </c>
      <c r="I480" s="8">
        <v>20556</v>
      </c>
    </row>
    <row r="481" spans="1:9" ht="36">
      <c r="A481" s="4">
        <v>44278</v>
      </c>
      <c r="B481" s="5" t="s">
        <v>1599</v>
      </c>
      <c r="C481" s="21" t="s">
        <v>1600</v>
      </c>
      <c r="D481" s="7" t="s">
        <v>179</v>
      </c>
      <c r="E481" s="22" t="s">
        <v>31</v>
      </c>
      <c r="F481" s="23">
        <v>3341351</v>
      </c>
      <c r="G481" s="7" t="s">
        <v>1002</v>
      </c>
      <c r="H481" s="5" t="s">
        <v>1003</v>
      </c>
      <c r="I481" s="8">
        <v>420</v>
      </c>
    </row>
    <row r="482" spans="1:9" ht="47.25">
      <c r="A482" s="4">
        <v>44278</v>
      </c>
      <c r="B482" s="6" t="s">
        <v>1601</v>
      </c>
      <c r="C482" s="21" t="s">
        <v>1602</v>
      </c>
      <c r="D482" s="7" t="s">
        <v>179</v>
      </c>
      <c r="E482" s="22" t="s">
        <v>31</v>
      </c>
      <c r="F482" s="23">
        <v>3341351</v>
      </c>
      <c r="G482" s="7" t="s">
        <v>1002</v>
      </c>
      <c r="H482" s="5" t="s">
        <v>1003</v>
      </c>
      <c r="I482" s="8">
        <v>1680</v>
      </c>
    </row>
    <row r="483" spans="1:9" ht="24.75">
      <c r="A483" s="48">
        <v>44278</v>
      </c>
      <c r="B483" s="49" t="s">
        <v>1603</v>
      </c>
      <c r="C483" s="16" t="s">
        <v>153</v>
      </c>
      <c r="D483" s="50" t="s">
        <v>1604</v>
      </c>
      <c r="E483" s="51" t="s">
        <v>155</v>
      </c>
      <c r="F483" s="52" t="s">
        <v>156</v>
      </c>
      <c r="G483" s="50" t="s">
        <v>1183</v>
      </c>
      <c r="H483" s="53" t="s">
        <v>1125</v>
      </c>
      <c r="I483" s="54">
        <v>5939.1</v>
      </c>
    </row>
    <row r="484" spans="1:9" ht="24.75">
      <c r="A484" s="24">
        <v>44278.569444444445</v>
      </c>
      <c r="B484" s="25" t="s">
        <v>1605</v>
      </c>
      <c r="C484" s="26" t="s">
        <v>1606</v>
      </c>
      <c r="D484" s="26" t="s">
        <v>442</v>
      </c>
      <c r="E484" s="27" t="s">
        <v>37</v>
      </c>
      <c r="F484" s="26" t="s">
        <v>38</v>
      </c>
      <c r="G484" s="26" t="s">
        <v>443</v>
      </c>
      <c r="H484" s="74">
        <v>2900105939</v>
      </c>
      <c r="I484" s="30">
        <v>2212</v>
      </c>
    </row>
    <row r="485" spans="1:9" ht="24.75">
      <c r="A485" s="43">
        <v>44278.59285665455</v>
      </c>
      <c r="B485" s="44" t="s">
        <v>1607</v>
      </c>
      <c r="C485" s="45" t="s">
        <v>1608</v>
      </c>
      <c r="D485" s="45" t="s">
        <v>1609</v>
      </c>
      <c r="E485" s="46" t="s">
        <v>102</v>
      </c>
      <c r="F485" s="45" t="s">
        <v>103</v>
      </c>
      <c r="G485" s="45" t="s">
        <v>1610</v>
      </c>
      <c r="H485" s="44" t="s">
        <v>1611</v>
      </c>
      <c r="I485" s="47">
        <v>5980</v>
      </c>
    </row>
    <row r="486" spans="1:9" ht="47.25">
      <c r="A486" s="4">
        <v>44279</v>
      </c>
      <c r="B486" s="5" t="s">
        <v>1612</v>
      </c>
      <c r="C486" s="21" t="s">
        <v>1613</v>
      </c>
      <c r="D486" s="7" t="s">
        <v>1614</v>
      </c>
      <c r="E486" s="22" t="s">
        <v>31</v>
      </c>
      <c r="F486" s="23">
        <v>3341351</v>
      </c>
      <c r="G486" s="7" t="s">
        <v>1615</v>
      </c>
      <c r="H486" s="73">
        <v>42535197</v>
      </c>
      <c r="I486" s="8">
        <v>453.6</v>
      </c>
    </row>
    <row r="487" spans="1:9" ht="24.75">
      <c r="A487" s="36">
        <v>44279</v>
      </c>
      <c r="B487" s="37" t="s">
        <v>1616</v>
      </c>
      <c r="C487" s="10" t="s">
        <v>1617</v>
      </c>
      <c r="D487" s="11" t="s">
        <v>1618</v>
      </c>
      <c r="E487" s="6" t="s">
        <v>20</v>
      </c>
      <c r="F487" s="5" t="s">
        <v>21</v>
      </c>
      <c r="G487" s="72" t="s">
        <v>1619</v>
      </c>
      <c r="H487" s="12">
        <v>1896694</v>
      </c>
      <c r="I487" s="13">
        <v>5100</v>
      </c>
    </row>
    <row r="488" spans="1:9" ht="47.25">
      <c r="A488" s="84">
        <v>44279</v>
      </c>
      <c r="B488" s="85" t="s">
        <v>1620</v>
      </c>
      <c r="C488" s="10" t="s">
        <v>1621</v>
      </c>
      <c r="D488" s="86" t="s">
        <v>1622</v>
      </c>
      <c r="E488" s="87" t="s">
        <v>134</v>
      </c>
      <c r="F488" s="87">
        <v>41230763</v>
      </c>
      <c r="G488" s="88" t="s">
        <v>1623</v>
      </c>
      <c r="H488" s="89">
        <v>3270907879</v>
      </c>
      <c r="I488" s="90">
        <v>48786.94</v>
      </c>
    </row>
    <row r="489" spans="1:9" ht="47.25">
      <c r="A489" s="36">
        <v>44279</v>
      </c>
      <c r="B489" s="91" t="s">
        <v>1624</v>
      </c>
      <c r="C489" s="92" t="s">
        <v>1625</v>
      </c>
      <c r="D489" s="93" t="s">
        <v>1626</v>
      </c>
      <c r="E489" s="87" t="s">
        <v>134</v>
      </c>
      <c r="F489" s="86">
        <v>41230763</v>
      </c>
      <c r="G489" s="88" t="s">
        <v>1627</v>
      </c>
      <c r="H489" s="37">
        <v>2053613519</v>
      </c>
      <c r="I489" s="94">
        <v>45107.71</v>
      </c>
    </row>
    <row r="490" spans="1:9" ht="24.75">
      <c r="A490" s="4">
        <v>44280</v>
      </c>
      <c r="B490" s="5" t="s">
        <v>1628</v>
      </c>
      <c r="C490" s="6" t="s">
        <v>1629</v>
      </c>
      <c r="D490" s="7" t="s">
        <v>828</v>
      </c>
      <c r="E490" s="6" t="s">
        <v>12</v>
      </c>
      <c r="F490" s="5" t="s">
        <v>13</v>
      </c>
      <c r="G490" s="6" t="s">
        <v>1630</v>
      </c>
      <c r="H490" s="5" t="s">
        <v>378</v>
      </c>
      <c r="I490" s="8" t="s">
        <v>1631</v>
      </c>
    </row>
    <row r="491" spans="1:9" ht="36">
      <c r="A491" s="36">
        <v>44280</v>
      </c>
      <c r="B491" s="37" t="s">
        <v>1632</v>
      </c>
      <c r="C491" s="10" t="s">
        <v>1633</v>
      </c>
      <c r="D491" s="11" t="s">
        <v>1505</v>
      </c>
      <c r="E491" s="6" t="s">
        <v>20</v>
      </c>
      <c r="F491" s="5" t="s">
        <v>21</v>
      </c>
      <c r="G491" s="72" t="s">
        <v>1634</v>
      </c>
      <c r="H491" s="12">
        <v>3363192</v>
      </c>
      <c r="I491" s="13">
        <v>510</v>
      </c>
    </row>
    <row r="492" spans="1:9" ht="24.75">
      <c r="A492" s="36">
        <v>44280</v>
      </c>
      <c r="B492" s="37" t="s">
        <v>1635</v>
      </c>
      <c r="C492" s="10" t="s">
        <v>1636</v>
      </c>
      <c r="D492" s="11" t="s">
        <v>1505</v>
      </c>
      <c r="E492" s="6" t="s">
        <v>20</v>
      </c>
      <c r="F492" s="5" t="s">
        <v>21</v>
      </c>
      <c r="G492" s="72" t="s">
        <v>1634</v>
      </c>
      <c r="H492" s="12">
        <v>3363192</v>
      </c>
      <c r="I492" s="13">
        <v>510</v>
      </c>
    </row>
    <row r="493" spans="1:9" ht="24.75">
      <c r="A493" s="48">
        <v>44280</v>
      </c>
      <c r="B493" s="49" t="s">
        <v>1637</v>
      </c>
      <c r="C493" s="16" t="s">
        <v>153</v>
      </c>
      <c r="D493" s="50" t="s">
        <v>1638</v>
      </c>
      <c r="E493" s="51" t="s">
        <v>155</v>
      </c>
      <c r="F493" s="52" t="s">
        <v>156</v>
      </c>
      <c r="G493" s="50" t="s">
        <v>1183</v>
      </c>
      <c r="H493" s="53" t="s">
        <v>1125</v>
      </c>
      <c r="I493" s="54">
        <v>3677</v>
      </c>
    </row>
    <row r="494" spans="1:9" ht="24.75">
      <c r="A494" s="24">
        <v>44280.67013888889</v>
      </c>
      <c r="B494" s="25" t="s">
        <v>1639</v>
      </c>
      <c r="C494" s="26" t="s">
        <v>529</v>
      </c>
      <c r="D494" s="26" t="s">
        <v>530</v>
      </c>
      <c r="E494" s="27" t="s">
        <v>37</v>
      </c>
      <c r="F494" s="26" t="s">
        <v>38</v>
      </c>
      <c r="G494" s="26" t="s">
        <v>1118</v>
      </c>
      <c r="H494" s="74">
        <v>2709307494</v>
      </c>
      <c r="I494" s="30">
        <v>1440</v>
      </c>
    </row>
    <row r="495" spans="1:9" ht="36">
      <c r="A495" s="4">
        <v>44281</v>
      </c>
      <c r="B495" s="5" t="s">
        <v>1640</v>
      </c>
      <c r="C495" s="21" t="s">
        <v>1641</v>
      </c>
      <c r="D495" s="7" t="s">
        <v>610</v>
      </c>
      <c r="E495" s="22" t="s">
        <v>31</v>
      </c>
      <c r="F495" s="23">
        <v>3341351</v>
      </c>
      <c r="G495" s="7" t="s">
        <v>1642</v>
      </c>
      <c r="H495" s="73">
        <v>25185087</v>
      </c>
      <c r="I495" s="8">
        <v>10000</v>
      </c>
    </row>
    <row r="496" spans="1:9" ht="36">
      <c r="A496" s="4">
        <v>44281</v>
      </c>
      <c r="B496" s="5" t="s">
        <v>1643</v>
      </c>
      <c r="C496" s="21" t="s">
        <v>1644</v>
      </c>
      <c r="D496" s="7" t="s">
        <v>1645</v>
      </c>
      <c r="E496" s="22" t="s">
        <v>31</v>
      </c>
      <c r="F496" s="23">
        <v>3341351</v>
      </c>
      <c r="G496" s="7" t="s">
        <v>1642</v>
      </c>
      <c r="H496" s="73">
        <v>25185087</v>
      </c>
      <c r="I496" s="8">
        <v>10000</v>
      </c>
    </row>
    <row r="497" spans="1:9" ht="36">
      <c r="A497" s="4">
        <v>44281</v>
      </c>
      <c r="B497" s="5" t="s">
        <v>1646</v>
      </c>
      <c r="C497" s="21" t="s">
        <v>1647</v>
      </c>
      <c r="D497" s="7" t="s">
        <v>449</v>
      </c>
      <c r="E497" s="22" t="s">
        <v>31</v>
      </c>
      <c r="F497" s="23">
        <v>3341351</v>
      </c>
      <c r="G497" s="7" t="s">
        <v>1642</v>
      </c>
      <c r="H497" s="73">
        <v>25185087</v>
      </c>
      <c r="I497" s="8">
        <v>20000</v>
      </c>
    </row>
    <row r="498" spans="1:9" ht="36">
      <c r="A498" s="4">
        <v>44281</v>
      </c>
      <c r="B498" s="5" t="s">
        <v>1648</v>
      </c>
      <c r="C498" s="21" t="s">
        <v>1649</v>
      </c>
      <c r="D498" s="7" t="s">
        <v>1650</v>
      </c>
      <c r="E498" s="22" t="s">
        <v>31</v>
      </c>
      <c r="F498" s="23">
        <v>3341351</v>
      </c>
      <c r="G498" s="7" t="s">
        <v>1228</v>
      </c>
      <c r="H498" s="5" t="s">
        <v>1229</v>
      </c>
      <c r="I498" s="8">
        <v>1099.9</v>
      </c>
    </row>
    <row r="499" spans="1:9" ht="14.25">
      <c r="A499" s="36">
        <v>44281</v>
      </c>
      <c r="B499" s="37" t="s">
        <v>1651</v>
      </c>
      <c r="C499" s="10" t="s">
        <v>1652</v>
      </c>
      <c r="D499" s="11" t="s">
        <v>1501</v>
      </c>
      <c r="E499" s="6" t="s">
        <v>20</v>
      </c>
      <c r="F499" s="5" t="s">
        <v>21</v>
      </c>
      <c r="G499" s="72" t="s">
        <v>1581</v>
      </c>
      <c r="H499" s="12">
        <v>3640307707</v>
      </c>
      <c r="I499" s="13">
        <v>22500</v>
      </c>
    </row>
    <row r="500" spans="1:9" ht="24.75">
      <c r="A500" s="48">
        <v>44281</v>
      </c>
      <c r="B500" s="49" t="s">
        <v>1653</v>
      </c>
      <c r="C500" s="16" t="s">
        <v>153</v>
      </c>
      <c r="D500" s="50" t="s">
        <v>1654</v>
      </c>
      <c r="E500" s="51" t="s">
        <v>155</v>
      </c>
      <c r="F500" s="52" t="s">
        <v>156</v>
      </c>
      <c r="G500" s="50" t="s">
        <v>1655</v>
      </c>
      <c r="H500" s="53" t="s">
        <v>1656</v>
      </c>
      <c r="I500" s="54">
        <v>8100.58</v>
      </c>
    </row>
    <row r="501" spans="1:9" ht="92.25">
      <c r="A501" s="48">
        <v>44281</v>
      </c>
      <c r="B501" s="49" t="s">
        <v>1657</v>
      </c>
      <c r="C501" s="16" t="s">
        <v>153</v>
      </c>
      <c r="D501" s="50" t="s">
        <v>1654</v>
      </c>
      <c r="E501" s="51" t="s">
        <v>155</v>
      </c>
      <c r="F501" s="52" t="s">
        <v>156</v>
      </c>
      <c r="G501" s="50" t="s">
        <v>1658</v>
      </c>
      <c r="H501" s="53" t="s">
        <v>1659</v>
      </c>
      <c r="I501" s="54">
        <v>4279.58</v>
      </c>
    </row>
    <row r="502" spans="1:9" ht="24.75">
      <c r="A502" s="43">
        <v>44281.36951485707</v>
      </c>
      <c r="B502" s="44" t="s">
        <v>1660</v>
      </c>
      <c r="C502" s="45" t="s">
        <v>1057</v>
      </c>
      <c r="D502" s="45" t="s">
        <v>487</v>
      </c>
      <c r="E502" s="46" t="s">
        <v>102</v>
      </c>
      <c r="F502" s="45" t="s">
        <v>103</v>
      </c>
      <c r="G502" s="45" t="s">
        <v>1034</v>
      </c>
      <c r="H502" s="44" t="s">
        <v>1035</v>
      </c>
      <c r="I502" s="47">
        <v>2142</v>
      </c>
    </row>
    <row r="503" spans="1:9" ht="126">
      <c r="A503" s="43">
        <v>44281.58214039399</v>
      </c>
      <c r="B503" s="44" t="s">
        <v>1661</v>
      </c>
      <c r="C503" s="45" t="s">
        <v>1662</v>
      </c>
      <c r="D503" s="45" t="s">
        <v>1663</v>
      </c>
      <c r="E503" s="46" t="s">
        <v>102</v>
      </c>
      <c r="F503" s="45" t="s">
        <v>103</v>
      </c>
      <c r="G503" s="45" t="s">
        <v>1664</v>
      </c>
      <c r="H503" s="44" t="s">
        <v>1665</v>
      </c>
      <c r="I503" s="47">
        <v>10219.82</v>
      </c>
    </row>
    <row r="504" spans="1:9" ht="24.75">
      <c r="A504" s="14">
        <v>44281.5955109921</v>
      </c>
      <c r="B504" s="15">
        <f>HYPERLINK("https://my.zakupki.prom.ua/remote/dispatcher/state_purchase_view/25263430","UA-2021-03-26-003721-a")</f>
        <v>0</v>
      </c>
      <c r="C504" s="16" t="s">
        <v>1666</v>
      </c>
      <c r="D504" s="16" t="s">
        <v>1667</v>
      </c>
      <c r="E504" s="17" t="s">
        <v>25</v>
      </c>
      <c r="F504" s="18" t="s">
        <v>26</v>
      </c>
      <c r="G504" s="16" t="s">
        <v>288</v>
      </c>
      <c r="H504" s="19" t="s">
        <v>289</v>
      </c>
      <c r="I504" s="20">
        <v>5950</v>
      </c>
    </row>
    <row r="505" spans="1:9" ht="36">
      <c r="A505" s="14">
        <v>44281.6381873713</v>
      </c>
      <c r="B505" s="15">
        <f>HYPERLINK("https://my.zakupki.prom.ua/remote/dispatcher/state_purchase_view/25266127","UA-2021-03-26-011462-c")</f>
        <v>0</v>
      </c>
      <c r="C505" s="16" t="s">
        <v>1234</v>
      </c>
      <c r="D505" s="16" t="s">
        <v>1668</v>
      </c>
      <c r="E505" s="17" t="s">
        <v>25</v>
      </c>
      <c r="F505" s="18" t="s">
        <v>26</v>
      </c>
      <c r="G505" s="16" t="s">
        <v>288</v>
      </c>
      <c r="H505" s="19" t="s">
        <v>289</v>
      </c>
      <c r="I505" s="20">
        <v>1660</v>
      </c>
    </row>
    <row r="506" spans="1:9" ht="24.75">
      <c r="A506" s="14">
        <v>44281.6498939579</v>
      </c>
      <c r="B506" s="15">
        <f>HYPERLINK("https://my.zakupki.prom.ua/remote/dispatcher/state_purchase_view/25269155","UA-2021-03-26-012354-c")</f>
        <v>0</v>
      </c>
      <c r="C506" s="16" t="s">
        <v>1257</v>
      </c>
      <c r="D506" s="16" t="s">
        <v>1669</v>
      </c>
      <c r="E506" s="17" t="s">
        <v>25</v>
      </c>
      <c r="F506" s="18" t="s">
        <v>26</v>
      </c>
      <c r="G506" s="16" t="s">
        <v>288</v>
      </c>
      <c r="H506" s="19" t="s">
        <v>289</v>
      </c>
      <c r="I506" s="20">
        <v>910</v>
      </c>
    </row>
    <row r="507" spans="1:9" ht="24.75">
      <c r="A507" s="14">
        <v>44281.6598156792</v>
      </c>
      <c r="B507" s="15">
        <f>HYPERLINK("https://my.zakupki.prom.ua/remote/dispatcher/state_purchase_view/25270227","UA-2021-03-26-004043-b")</f>
        <v>0</v>
      </c>
      <c r="C507" s="16" t="s">
        <v>1670</v>
      </c>
      <c r="D507" s="16" t="s">
        <v>1671</v>
      </c>
      <c r="E507" s="17" t="s">
        <v>25</v>
      </c>
      <c r="F507" s="18" t="s">
        <v>26</v>
      </c>
      <c r="G507" s="16" t="s">
        <v>1672</v>
      </c>
      <c r="H507" s="19" t="s">
        <v>1673</v>
      </c>
      <c r="I507" s="20">
        <v>405</v>
      </c>
    </row>
    <row r="508" spans="1:9" ht="24.75">
      <c r="A508" s="14">
        <v>44281.6672544139</v>
      </c>
      <c r="B508" s="15">
        <f>HYPERLINK("https://my.zakupki.prom.ua/remote/dispatcher/state_purchase_view/25270808","UA-2021-03-26-013197-c")</f>
        <v>0</v>
      </c>
      <c r="C508" s="16" t="s">
        <v>1670</v>
      </c>
      <c r="D508" s="16" t="s">
        <v>1674</v>
      </c>
      <c r="E508" s="17" t="s">
        <v>25</v>
      </c>
      <c r="F508" s="18" t="s">
        <v>26</v>
      </c>
      <c r="G508" s="16" t="s">
        <v>1672</v>
      </c>
      <c r="H508" s="19" t="s">
        <v>1673</v>
      </c>
      <c r="I508" s="20">
        <v>723</v>
      </c>
    </row>
    <row r="509" spans="1:9" ht="24.75">
      <c r="A509" s="14">
        <v>44281.6702886925</v>
      </c>
      <c r="B509" s="15">
        <f>HYPERLINK("https://my.zakupki.prom.ua/remote/dispatcher/state_purchase_view/25270951","UA-2021-03-26-013339-c")</f>
        <v>0</v>
      </c>
      <c r="C509" s="16" t="s">
        <v>1670</v>
      </c>
      <c r="D509" s="16" t="s">
        <v>1675</v>
      </c>
      <c r="E509" s="17" t="s">
        <v>25</v>
      </c>
      <c r="F509" s="18" t="s">
        <v>26</v>
      </c>
      <c r="G509" s="16" t="s">
        <v>1672</v>
      </c>
      <c r="H509" s="19" t="s">
        <v>1673</v>
      </c>
      <c r="I509" s="20">
        <v>159</v>
      </c>
    </row>
    <row r="510" spans="1:9" ht="24.75">
      <c r="A510" s="14">
        <v>44281.6799954871</v>
      </c>
      <c r="B510" s="15">
        <f>HYPERLINK("https://my.zakupki.prom.ua/remote/dispatcher/state_purchase_view/25271283","UA-2021-03-26-013575-c")</f>
        <v>0</v>
      </c>
      <c r="C510" s="16" t="s">
        <v>1670</v>
      </c>
      <c r="D510" s="16" t="s">
        <v>1676</v>
      </c>
      <c r="E510" s="17" t="s">
        <v>25</v>
      </c>
      <c r="F510" s="18" t="s">
        <v>26</v>
      </c>
      <c r="G510" s="16" t="s">
        <v>1672</v>
      </c>
      <c r="H510" s="19" t="s">
        <v>1673</v>
      </c>
      <c r="I510" s="20">
        <v>302</v>
      </c>
    </row>
    <row r="511" spans="1:9" ht="24.75">
      <c r="A511" s="14">
        <v>44281.6804620227</v>
      </c>
      <c r="B511" s="15">
        <f>HYPERLINK("https://my.zakupki.prom.ua/remote/dispatcher/state_purchase_view/25271511","UA-2021-03-26-013694-c")</f>
        <v>0</v>
      </c>
      <c r="C511" s="16" t="s">
        <v>1677</v>
      </c>
      <c r="D511" s="16" t="s">
        <v>1678</v>
      </c>
      <c r="E511" s="17" t="s">
        <v>25</v>
      </c>
      <c r="F511" s="18" t="s">
        <v>26</v>
      </c>
      <c r="G511" s="16" t="s">
        <v>1672</v>
      </c>
      <c r="H511" s="19" t="s">
        <v>1673</v>
      </c>
      <c r="I511" s="20">
        <v>28</v>
      </c>
    </row>
    <row r="512" spans="1:9" ht="24.75">
      <c r="A512" s="43">
        <v>44282.00054737029</v>
      </c>
      <c r="B512" s="44" t="s">
        <v>1679</v>
      </c>
      <c r="C512" s="45" t="s">
        <v>1593</v>
      </c>
      <c r="D512" s="45" t="s">
        <v>840</v>
      </c>
      <c r="E512" s="46" t="s">
        <v>102</v>
      </c>
      <c r="F512" s="45" t="s">
        <v>103</v>
      </c>
      <c r="G512" s="45" t="s">
        <v>841</v>
      </c>
      <c r="H512" s="44" t="s">
        <v>842</v>
      </c>
      <c r="I512" s="47">
        <v>35000</v>
      </c>
    </row>
    <row r="513" spans="1:9" ht="36">
      <c r="A513" s="4">
        <v>44284</v>
      </c>
      <c r="B513" s="5" t="s">
        <v>1680</v>
      </c>
      <c r="C513" s="21" t="s">
        <v>1302</v>
      </c>
      <c r="D513" s="7" t="s">
        <v>1303</v>
      </c>
      <c r="E513" s="22" t="s">
        <v>31</v>
      </c>
      <c r="F513" s="23">
        <v>3341351</v>
      </c>
      <c r="G513" s="7" t="s">
        <v>1304</v>
      </c>
      <c r="H513" s="5" t="s">
        <v>969</v>
      </c>
      <c r="I513" s="8">
        <v>2922</v>
      </c>
    </row>
    <row r="514" spans="1:9" ht="14.25">
      <c r="A514" s="57">
        <v>44284</v>
      </c>
      <c r="B514" s="32" t="s">
        <v>1681</v>
      </c>
      <c r="C514" s="33" t="s">
        <v>1682</v>
      </c>
      <c r="D514" s="33" t="s">
        <v>1683</v>
      </c>
      <c r="E514" s="34" t="s">
        <v>58</v>
      </c>
      <c r="F514" s="34" t="s">
        <v>59</v>
      </c>
      <c r="G514" s="33" t="s">
        <v>1684</v>
      </c>
      <c r="H514" s="32">
        <v>2427518137</v>
      </c>
      <c r="I514" s="35">
        <v>600</v>
      </c>
    </row>
    <row r="515" spans="1:9" ht="24.75">
      <c r="A515" s="57">
        <v>44284</v>
      </c>
      <c r="B515" s="32" t="s">
        <v>1685</v>
      </c>
      <c r="C515" s="33" t="s">
        <v>1686</v>
      </c>
      <c r="D515" s="33" t="s">
        <v>1687</v>
      </c>
      <c r="E515" s="34" t="s">
        <v>58</v>
      </c>
      <c r="F515" s="34" t="s">
        <v>59</v>
      </c>
      <c r="G515" s="33" t="s">
        <v>1688</v>
      </c>
      <c r="H515" s="32">
        <v>31975926</v>
      </c>
      <c r="I515" s="35">
        <v>600</v>
      </c>
    </row>
    <row r="516" spans="1:9" ht="47.25">
      <c r="A516" s="48">
        <v>44284</v>
      </c>
      <c r="B516" s="49" t="s">
        <v>1689</v>
      </c>
      <c r="C516" s="16" t="s">
        <v>153</v>
      </c>
      <c r="D516" s="50" t="s">
        <v>1205</v>
      </c>
      <c r="E516" s="51" t="s">
        <v>155</v>
      </c>
      <c r="F516" s="52" t="s">
        <v>156</v>
      </c>
      <c r="G516" s="50" t="s">
        <v>1690</v>
      </c>
      <c r="H516" s="53" t="s">
        <v>1691</v>
      </c>
      <c r="I516" s="54">
        <v>20573.44</v>
      </c>
    </row>
    <row r="517" spans="1:9" ht="24.75">
      <c r="A517" s="14">
        <v>44284.3782317333</v>
      </c>
      <c r="B517" s="15">
        <f>HYPERLINK("https://my.zakupki.prom.ua/remote/dispatcher/state_purchase_view/25328095","UA-2021-03-29-000426-a")</f>
        <v>0</v>
      </c>
      <c r="C517" s="16" t="s">
        <v>1692</v>
      </c>
      <c r="D517" s="16" t="s">
        <v>962</v>
      </c>
      <c r="E517" s="17" t="s">
        <v>25</v>
      </c>
      <c r="F517" s="18" t="s">
        <v>26</v>
      </c>
      <c r="G517" s="16" t="s">
        <v>1693</v>
      </c>
      <c r="H517" s="19" t="s">
        <v>484</v>
      </c>
      <c r="I517" s="20">
        <v>155</v>
      </c>
    </row>
    <row r="518" spans="1:9" ht="24.75">
      <c r="A518" s="14">
        <v>44284.3904347917</v>
      </c>
      <c r="B518" s="15">
        <f>HYPERLINK("https://my.zakupki.prom.ua/remote/dispatcher/state_purchase_view/25328518","UA-2021-03-29-000537-a")</f>
        <v>0</v>
      </c>
      <c r="C518" s="16" t="s">
        <v>1692</v>
      </c>
      <c r="D518" s="16" t="s">
        <v>1694</v>
      </c>
      <c r="E518" s="17" t="s">
        <v>25</v>
      </c>
      <c r="F518" s="18" t="s">
        <v>26</v>
      </c>
      <c r="G518" s="16" t="s">
        <v>1693</v>
      </c>
      <c r="H518" s="19" t="s">
        <v>484</v>
      </c>
      <c r="I518" s="20">
        <v>587.5</v>
      </c>
    </row>
    <row r="519" spans="1:9" ht="24.75">
      <c r="A519" s="43">
        <v>44284.445635686876</v>
      </c>
      <c r="B519" s="44" t="s">
        <v>1695</v>
      </c>
      <c r="C519" s="45" t="s">
        <v>1696</v>
      </c>
      <c r="D519" s="45" t="s">
        <v>1697</v>
      </c>
      <c r="E519" s="46" t="s">
        <v>102</v>
      </c>
      <c r="F519" s="45" t="s">
        <v>103</v>
      </c>
      <c r="G519" s="45" t="s">
        <v>1294</v>
      </c>
      <c r="H519" s="44" t="s">
        <v>964</v>
      </c>
      <c r="I519" s="47">
        <v>950</v>
      </c>
    </row>
    <row r="520" spans="1:9" ht="24.75">
      <c r="A520" s="43">
        <v>44284.45495669265</v>
      </c>
      <c r="B520" s="44" t="s">
        <v>1698</v>
      </c>
      <c r="C520" s="45" t="s">
        <v>1699</v>
      </c>
      <c r="D520" s="45" t="s">
        <v>1700</v>
      </c>
      <c r="E520" s="46" t="s">
        <v>102</v>
      </c>
      <c r="F520" s="45" t="s">
        <v>103</v>
      </c>
      <c r="G520" s="45" t="s">
        <v>1701</v>
      </c>
      <c r="H520" s="44" t="s">
        <v>1702</v>
      </c>
      <c r="I520" s="47">
        <v>2460</v>
      </c>
    </row>
    <row r="521" spans="1:9" ht="36">
      <c r="A521" s="43">
        <v>44284.486384223565</v>
      </c>
      <c r="B521" s="44" t="s">
        <v>1703</v>
      </c>
      <c r="C521" s="45" t="s">
        <v>1704</v>
      </c>
      <c r="D521" s="45" t="s">
        <v>245</v>
      </c>
      <c r="E521" s="46" t="s">
        <v>102</v>
      </c>
      <c r="F521" s="45" t="s">
        <v>103</v>
      </c>
      <c r="G521" s="45" t="s">
        <v>1705</v>
      </c>
      <c r="H521" s="44" t="s">
        <v>1706</v>
      </c>
      <c r="I521" s="47">
        <v>12450</v>
      </c>
    </row>
    <row r="522" spans="1:9" ht="36">
      <c r="A522" s="4">
        <v>44285</v>
      </c>
      <c r="B522" s="5" t="s">
        <v>1707</v>
      </c>
      <c r="C522" s="21" t="s">
        <v>1708</v>
      </c>
      <c r="D522" s="7" t="s">
        <v>807</v>
      </c>
      <c r="E522" s="22" t="s">
        <v>31</v>
      </c>
      <c r="F522" s="23">
        <v>3341351</v>
      </c>
      <c r="G522" s="7" t="s">
        <v>580</v>
      </c>
      <c r="H522" s="5" t="s">
        <v>581</v>
      </c>
      <c r="I522" s="8">
        <v>3210</v>
      </c>
    </row>
    <row r="523" spans="1:9" ht="58.5">
      <c r="A523" s="4">
        <v>44285</v>
      </c>
      <c r="B523" s="5" t="s">
        <v>1709</v>
      </c>
      <c r="C523" s="21" t="s">
        <v>1710</v>
      </c>
      <c r="D523" s="7" t="s">
        <v>1711</v>
      </c>
      <c r="E523" s="22" t="s">
        <v>31</v>
      </c>
      <c r="F523" s="23">
        <v>3341351</v>
      </c>
      <c r="G523" s="7" t="s">
        <v>1712</v>
      </c>
      <c r="H523" s="5" t="s">
        <v>1713</v>
      </c>
      <c r="I523" s="8">
        <v>510</v>
      </c>
    </row>
    <row r="524" spans="1:9" ht="58.5">
      <c r="A524" s="4">
        <v>44285</v>
      </c>
      <c r="B524" s="5" t="s">
        <v>1714</v>
      </c>
      <c r="C524" s="21" t="s">
        <v>1715</v>
      </c>
      <c r="D524" s="7" t="s">
        <v>1711</v>
      </c>
      <c r="E524" s="22" t="s">
        <v>31</v>
      </c>
      <c r="F524" s="23">
        <v>3341351</v>
      </c>
      <c r="G524" s="7" t="s">
        <v>1712</v>
      </c>
      <c r="H524" s="5" t="s">
        <v>1713</v>
      </c>
      <c r="I524" s="8">
        <v>510</v>
      </c>
    </row>
    <row r="525" spans="1:9" ht="47.25">
      <c r="A525" s="4">
        <v>44285</v>
      </c>
      <c r="B525" s="5" t="s">
        <v>1716</v>
      </c>
      <c r="C525" s="21" t="s">
        <v>1717</v>
      </c>
      <c r="D525" s="7" t="s">
        <v>1711</v>
      </c>
      <c r="E525" s="22" t="s">
        <v>31</v>
      </c>
      <c r="F525" s="23">
        <v>3341351</v>
      </c>
      <c r="G525" s="7" t="s">
        <v>1712</v>
      </c>
      <c r="H525" s="5" t="s">
        <v>1713</v>
      </c>
      <c r="I525" s="8">
        <v>420</v>
      </c>
    </row>
    <row r="526" spans="1:9" ht="24.75">
      <c r="A526" s="48">
        <v>44285</v>
      </c>
      <c r="B526" s="49" t="s">
        <v>1718</v>
      </c>
      <c r="C526" s="16" t="s">
        <v>153</v>
      </c>
      <c r="D526" s="50" t="s">
        <v>1719</v>
      </c>
      <c r="E526" s="51" t="s">
        <v>155</v>
      </c>
      <c r="F526" s="52" t="s">
        <v>156</v>
      </c>
      <c r="G526" s="50" t="s">
        <v>1720</v>
      </c>
      <c r="H526" s="53" t="s">
        <v>1673</v>
      </c>
      <c r="I526" s="54">
        <v>11000</v>
      </c>
    </row>
    <row r="527" spans="1:9" ht="24.75">
      <c r="A527" s="48">
        <v>44285</v>
      </c>
      <c r="B527" s="49" t="s">
        <v>1721</v>
      </c>
      <c r="C527" s="16" t="s">
        <v>153</v>
      </c>
      <c r="D527" s="50" t="s">
        <v>791</v>
      </c>
      <c r="E527" s="51" t="s">
        <v>155</v>
      </c>
      <c r="F527" s="52" t="s">
        <v>156</v>
      </c>
      <c r="G527" s="50" t="s">
        <v>1722</v>
      </c>
      <c r="H527" s="53" t="s">
        <v>1723</v>
      </c>
      <c r="I527" s="54">
        <v>17892.38</v>
      </c>
    </row>
    <row r="528" spans="1:9" ht="14.25">
      <c r="A528" s="36">
        <v>44286</v>
      </c>
      <c r="B528" s="37" t="s">
        <v>1724</v>
      </c>
      <c r="C528" s="10" t="s">
        <v>1725</v>
      </c>
      <c r="D528" s="11" t="s">
        <v>478</v>
      </c>
      <c r="E528" s="6" t="s">
        <v>20</v>
      </c>
      <c r="F528" s="5" t="s">
        <v>21</v>
      </c>
      <c r="G528" s="72" t="s">
        <v>337</v>
      </c>
      <c r="H528" s="12">
        <v>31222520</v>
      </c>
      <c r="I528" s="13">
        <v>1765</v>
      </c>
    </row>
    <row r="529" spans="1:9" ht="14.25">
      <c r="A529" s="36">
        <v>44286</v>
      </c>
      <c r="B529" s="95" t="s">
        <v>1726</v>
      </c>
      <c r="C529" s="10" t="s">
        <v>1727</v>
      </c>
      <c r="D529" s="11" t="s">
        <v>1728</v>
      </c>
      <c r="E529" s="6" t="s">
        <v>20</v>
      </c>
      <c r="F529" s="5" t="s">
        <v>21</v>
      </c>
      <c r="G529" s="72" t="s">
        <v>1173</v>
      </c>
      <c r="H529" s="12">
        <v>2744304058</v>
      </c>
      <c r="I529" s="13">
        <v>2990</v>
      </c>
    </row>
    <row r="530" spans="1:9" ht="24.75">
      <c r="A530" s="24">
        <v>44286.65</v>
      </c>
      <c r="B530" s="25" t="s">
        <v>1729</v>
      </c>
      <c r="C530" s="26" t="s">
        <v>1730</v>
      </c>
      <c r="D530" s="26" t="s">
        <v>521</v>
      </c>
      <c r="E530" s="27" t="s">
        <v>37</v>
      </c>
      <c r="F530" s="26" t="s">
        <v>38</v>
      </c>
      <c r="G530" s="26" t="s">
        <v>864</v>
      </c>
      <c r="H530" s="74">
        <v>20229472</v>
      </c>
      <c r="I530" s="30">
        <v>13440</v>
      </c>
    </row>
    <row r="531" spans="1:9" ht="24.75">
      <c r="A531" s="48">
        <v>44287</v>
      </c>
      <c r="B531" s="49" t="s">
        <v>1731</v>
      </c>
      <c r="C531" s="16" t="s">
        <v>153</v>
      </c>
      <c r="D531" s="50" t="s">
        <v>1732</v>
      </c>
      <c r="E531" s="51" t="s">
        <v>155</v>
      </c>
      <c r="F531" s="52" t="s">
        <v>156</v>
      </c>
      <c r="G531" s="50" t="s">
        <v>159</v>
      </c>
      <c r="H531" s="53" t="s">
        <v>160</v>
      </c>
      <c r="I531" s="54">
        <v>6300</v>
      </c>
    </row>
    <row r="532" spans="1:9" ht="24.75">
      <c r="A532" s="14">
        <v>44287.3540512747</v>
      </c>
      <c r="B532" s="15">
        <f>HYPERLINK("https://my.zakupki.prom.ua/remote/dispatcher/state_purchase_view/25415551","UA-2021-03-31-004324-a")</f>
        <v>0</v>
      </c>
      <c r="C532" s="16" t="s">
        <v>1733</v>
      </c>
      <c r="D532" s="16" t="s">
        <v>1486</v>
      </c>
      <c r="E532" s="17" t="s">
        <v>25</v>
      </c>
      <c r="F532" s="18" t="s">
        <v>26</v>
      </c>
      <c r="G532" s="16" t="s">
        <v>1734</v>
      </c>
      <c r="H532" s="19" t="s">
        <v>581</v>
      </c>
      <c r="I532" s="20">
        <v>4000</v>
      </c>
    </row>
  </sheetData>
  <sheetProtection selectLockedCells="1" selectUnlockedCells="1"/>
  <autoFilter ref="A1:I1"/>
  <hyperlinks>
    <hyperlink ref="B48" r:id="rId1" display="UA-2021-01-21-001743-b"/>
    <hyperlink ref="B64" r:id="rId2" display="UA-2021-01-21-000932-b"/>
    <hyperlink ref="B79" r:id="rId3" display="UA-2021-01-22-010959-b"/>
    <hyperlink ref="B109" r:id="rId4" display="UA-2021-01-26-007099-b"/>
    <hyperlink ref="B110" r:id="rId5" display="UA-2021-01-26-006515-b"/>
    <hyperlink ref="B170" r:id="rId6" display="UA-2021-02-01-010102-a"/>
    <hyperlink ref="B225" r:id="rId7" display="UA-2021-02-09-001476-a"/>
    <hyperlink ref="B231" r:id="rId8" display="UA-2021-02-11-003711-a"/>
    <hyperlink ref="B311" r:id="rId9" display="UA-2021-02-03-003390-a"/>
    <hyperlink ref="B312" r:id="rId10" display="UA-2021-02-03-001400-a"/>
    <hyperlink ref="B313" r:id="rId11" display="UA-2021-02-03-002605-a"/>
    <hyperlink ref="B314" r:id="rId12" display="UA-2021-02-03-002982-a"/>
    <hyperlink ref="B315" r:id="rId13" display="UA-2021-02-03-003888-a"/>
    <hyperlink ref="B316" r:id="rId14" display="UA-2021-02-03-004183-a"/>
    <hyperlink ref="B425" r:id="rId15" display="UA-2021-03-17-008117-c"/>
    <hyperlink ref="B468" r:id="rId16" display="UA-2021-03-19-002670-c"/>
    <hyperlink ref="B488" r:id="rId17" display="UA-2021-03-24-000512-a"/>
    <hyperlink ref="B489" r:id="rId18" display="UA-2021-03-24-000606-a"/>
  </hyperlinks>
  <printOptions/>
  <pageMargins left="0.39375" right="0.32569444444444445" top="1.0527777777777778" bottom="1.0527777777777778" header="0.7875" footer="0.7875"/>
  <pageSetup horizontalDpi="300" verticalDpi="300" orientation="landscape" paperSize="9" scale="8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Заєць Сергій Вікторович</dc:creator>
  <cp:keywords/>
  <dc:description/>
  <cp:lastModifiedBy/>
  <cp:lastPrinted>2020-10-06T08:40:43Z</cp:lastPrinted>
  <dcterms:created xsi:type="dcterms:W3CDTF">2019-10-25T05:22:05Z</dcterms:created>
  <dcterms:modified xsi:type="dcterms:W3CDTF">2021-04-06T10:03:30Z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0x01010079328EEC93ABA744A93A4C3D4B9286A9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