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икористання 2024" sheetId="1" r:id="rId1"/>
  </sheets>
  <calcPr calcId="145621"/>
</workbook>
</file>

<file path=xl/calcChain.xml><?xml version="1.0" encoding="utf-8"?>
<calcChain xmlns="http://schemas.openxmlformats.org/spreadsheetml/2006/main">
  <c r="K61" i="1" l="1"/>
  <c r="I61" i="1"/>
  <c r="K57" i="1" l="1"/>
  <c r="I57" i="1"/>
  <c r="K26" i="1"/>
  <c r="I26" i="1"/>
  <c r="K14" i="1"/>
  <c r="I14" i="1"/>
  <c r="G61" i="1" l="1"/>
  <c r="E61" i="1"/>
  <c r="K55" i="1" l="1"/>
  <c r="I55" i="1"/>
  <c r="G55" i="1"/>
  <c r="E55" i="1"/>
  <c r="G57" i="1" l="1"/>
  <c r="E57" i="1"/>
  <c r="K51" i="1" l="1"/>
  <c r="K62" i="1" s="1"/>
  <c r="I51" i="1"/>
  <c r="I62" i="1" s="1"/>
  <c r="G51" i="1"/>
  <c r="G62" i="1" s="1"/>
  <c r="E51" i="1"/>
  <c r="E62" i="1" s="1"/>
  <c r="K44" i="1" l="1"/>
  <c r="I44" i="1"/>
  <c r="G44" i="1"/>
  <c r="E44" i="1"/>
  <c r="K40" i="1" l="1"/>
  <c r="I40" i="1"/>
  <c r="G40" i="1"/>
  <c r="E40" i="1"/>
  <c r="K34" i="1" l="1"/>
  <c r="K45" i="1" s="1"/>
  <c r="I34" i="1"/>
  <c r="I45" i="1" s="1"/>
  <c r="G34" i="1"/>
  <c r="G45" i="1" s="1"/>
  <c r="E34" i="1"/>
  <c r="E45" i="1" s="1"/>
  <c r="G26" i="1" l="1"/>
  <c r="E26" i="1"/>
  <c r="I20" i="1" l="1"/>
  <c r="G20" i="1"/>
  <c r="E20" i="1"/>
  <c r="K20" i="1"/>
  <c r="I27" i="1" l="1"/>
  <c r="I46" i="1" s="1"/>
  <c r="I63" i="1" s="1"/>
  <c r="G14" i="1"/>
  <c r="G27" i="1" s="1"/>
  <c r="G46" i="1" s="1"/>
  <c r="G63" i="1" s="1"/>
  <c r="E14" i="1"/>
  <c r="E27" i="1" s="1"/>
  <c r="E46" i="1" s="1"/>
  <c r="E63" i="1" s="1"/>
  <c r="K12" i="1"/>
  <c r="K27" i="1" l="1"/>
  <c r="K46" i="1" s="1"/>
  <c r="K63" i="1" s="1"/>
</calcChain>
</file>

<file path=xl/sharedStrings.xml><?xml version="1.0" encoding="utf-8"?>
<sst xmlns="http://schemas.openxmlformats.org/spreadsheetml/2006/main" count="108" uniqueCount="43">
  <si>
    <t>№п/п</t>
  </si>
  <si>
    <t>вид допомоги</t>
  </si>
  <si>
    <t>примітка</t>
  </si>
  <si>
    <t>ВПО</t>
  </si>
  <si>
    <t>населення громади</t>
  </si>
  <si>
    <t>к-ть осіб</t>
  </si>
  <si>
    <t>продуктові набори</t>
  </si>
  <si>
    <t>сума (грн)</t>
  </si>
  <si>
    <t>ВСЬОГО</t>
  </si>
  <si>
    <t>ВК ПМР ДО</t>
  </si>
  <si>
    <t>Благодійна організація "БФ "Карітас Запоріжжя"</t>
  </si>
  <si>
    <t>Громадська організація "Час об"єднуватися"</t>
  </si>
  <si>
    <t>Інна КЕРМАЧ</t>
  </si>
  <si>
    <t>Благодійна організація "БФ "БГВ"</t>
  </si>
  <si>
    <t>січень 2024 р</t>
  </si>
  <si>
    <t>різдвяний набір для дітей</t>
  </si>
  <si>
    <t>пакунок святковий</t>
  </si>
  <si>
    <t>система очистки води</t>
  </si>
  <si>
    <t xml:space="preserve">побутові речі </t>
  </si>
  <si>
    <t>миючі засоби</t>
  </si>
  <si>
    <t>лютий 2024 р</t>
  </si>
  <si>
    <t>березень 2024 р</t>
  </si>
  <si>
    <t>РАЗОМ 1 квартал</t>
  </si>
  <si>
    <t>квітень 2024 р</t>
  </si>
  <si>
    <t>вода питна</t>
  </si>
  <si>
    <t>Громадська організація "АВАЛІСТ"</t>
  </si>
  <si>
    <t>продукти (набори)</t>
  </si>
  <si>
    <t>травень 2024 р</t>
  </si>
  <si>
    <t>червень 2024 р</t>
  </si>
  <si>
    <t>РАЗОМ 2 квартал</t>
  </si>
  <si>
    <t>РАЗОМ 1 півріччя</t>
  </si>
  <si>
    <t>липень 2024 р</t>
  </si>
  <si>
    <t>гігієнічні набори</t>
  </si>
  <si>
    <t>серпень 2024 р</t>
  </si>
  <si>
    <t>миючі засоби та засоби гігієни</t>
  </si>
  <si>
    <t>вересень 2024 р</t>
  </si>
  <si>
    <t>РАЗОМ 3 квартал</t>
  </si>
  <si>
    <t>РАЗОМ 9 місяців</t>
  </si>
  <si>
    <t>Використання ( видача ) гуманітарної/благодійної допомоги  ТЦСО          за 2024 р</t>
  </si>
  <si>
    <t>Директор ТЦСО                                 Наталія ДАНИЛЕНКО</t>
  </si>
  <si>
    <t>Виконавець</t>
  </si>
  <si>
    <t>поношені речі</t>
  </si>
  <si>
    <t>Населення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</si>
</sst>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2" fillId="4" borderId="0" xfId="0" applyFont="1" applyFill="1" applyBorder="1" applyAlignment="1">
      <alignment horizontal="center"/>
    </xf>
    <xf numFmtId="0" fontId="0" fillId="0" borderId="32" xfId="0" applyBorder="1"/>
    <xf numFmtId="0" fontId="0" fillId="0" borderId="34" xfId="0" applyBorder="1"/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4" borderId="39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1" xfId="0" applyBorder="1"/>
    <xf numFmtId="0" fontId="0" fillId="0" borderId="25" xfId="0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topLeftCell="A31" workbookViewId="0">
      <selection activeCell="S55" sqref="S55"/>
    </sheetView>
  </sheetViews>
  <sheetFormatPr defaultRowHeight="15" x14ac:dyDescent="0.25"/>
  <cols>
    <col min="1" max="1" width="4.42578125" customWidth="1"/>
    <col min="6" max="6" width="1.140625" customWidth="1"/>
    <col min="8" max="8" width="5" customWidth="1"/>
    <col min="9" max="9" width="9" customWidth="1"/>
    <col min="10" max="10" width="1.28515625" hidden="1" customWidth="1"/>
    <col min="12" max="12" width="4" customWidth="1"/>
    <col min="13" max="13" width="16" customWidth="1"/>
    <col min="14" max="14" width="2.140625" customWidth="1"/>
    <col min="17" max="17" width="9.5703125" bestFit="1" customWidth="1"/>
  </cols>
  <sheetData>
    <row r="1" spans="1:21" x14ac:dyDescent="0.25">
      <c r="A1" s="55" t="s">
        <v>38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21" ht="51" customHeight="1" thickBo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21" ht="32.25" customHeight="1" x14ac:dyDescent="0.25">
      <c r="A3" s="52" t="s">
        <v>0</v>
      </c>
      <c r="B3" s="44" t="s">
        <v>1</v>
      </c>
      <c r="C3" s="48"/>
      <c r="D3" s="49"/>
      <c r="E3" s="57" t="s">
        <v>3</v>
      </c>
      <c r="F3" s="57"/>
      <c r="G3" s="57"/>
      <c r="H3" s="57"/>
      <c r="I3" s="57" t="s">
        <v>4</v>
      </c>
      <c r="J3" s="57"/>
      <c r="K3" s="57"/>
      <c r="L3" s="57"/>
      <c r="M3" s="44" t="s">
        <v>2</v>
      </c>
      <c r="N3" s="45"/>
    </row>
    <row r="4" spans="1:21" ht="15.75" thickBot="1" x14ac:dyDescent="0.3">
      <c r="A4" s="53"/>
      <c r="B4" s="46"/>
      <c r="C4" s="50"/>
      <c r="D4" s="51"/>
      <c r="E4" s="54" t="s">
        <v>5</v>
      </c>
      <c r="F4" s="54"/>
      <c r="G4" s="54" t="s">
        <v>7</v>
      </c>
      <c r="H4" s="54"/>
      <c r="I4" s="54" t="s">
        <v>5</v>
      </c>
      <c r="J4" s="54"/>
      <c r="K4" s="54" t="s">
        <v>7</v>
      </c>
      <c r="L4" s="54"/>
      <c r="M4" s="46"/>
      <c r="N4" s="47"/>
    </row>
    <row r="5" spans="1:21" ht="15.75" thickBot="1" x14ac:dyDescent="0.3">
      <c r="A5" s="12" t="s">
        <v>14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21" ht="50.25" customHeight="1" x14ac:dyDescent="0.25">
      <c r="A6" s="6">
        <v>1</v>
      </c>
      <c r="B6" s="15" t="s">
        <v>15</v>
      </c>
      <c r="C6" s="15"/>
      <c r="D6" s="15"/>
      <c r="E6" s="15">
        <v>234</v>
      </c>
      <c r="F6" s="15"/>
      <c r="G6" s="15">
        <v>148546.94</v>
      </c>
      <c r="H6" s="15"/>
      <c r="I6" s="15"/>
      <c r="J6" s="15"/>
      <c r="K6" s="15"/>
      <c r="L6" s="15"/>
      <c r="M6" s="31" t="s">
        <v>13</v>
      </c>
      <c r="N6" s="32"/>
    </row>
    <row r="7" spans="1:21" ht="39.75" customHeight="1" x14ac:dyDescent="0.25">
      <c r="A7" s="7">
        <v>2</v>
      </c>
      <c r="B7" s="19" t="s">
        <v>16</v>
      </c>
      <c r="C7" s="19"/>
      <c r="D7" s="19"/>
      <c r="E7" s="19"/>
      <c r="F7" s="19"/>
      <c r="G7" s="19"/>
      <c r="H7" s="19"/>
      <c r="I7" s="19">
        <v>280</v>
      </c>
      <c r="J7" s="19"/>
      <c r="K7" s="20">
        <v>252000</v>
      </c>
      <c r="L7" s="20"/>
      <c r="M7" s="17" t="s">
        <v>9</v>
      </c>
      <c r="N7" s="18"/>
    </row>
    <row r="8" spans="1:21" ht="66" customHeight="1" x14ac:dyDescent="0.25">
      <c r="A8" s="7">
        <v>3</v>
      </c>
      <c r="B8" s="19" t="s">
        <v>17</v>
      </c>
      <c r="C8" s="19"/>
      <c r="D8" s="19"/>
      <c r="E8" s="27">
        <v>9</v>
      </c>
      <c r="F8" s="28"/>
      <c r="G8" s="27">
        <v>7796.25</v>
      </c>
      <c r="H8" s="28"/>
      <c r="I8" s="27">
        <v>1</v>
      </c>
      <c r="J8" s="28"/>
      <c r="K8" s="29">
        <v>866.25</v>
      </c>
      <c r="L8" s="30"/>
      <c r="M8" s="17" t="s">
        <v>10</v>
      </c>
      <c r="N8" s="18"/>
    </row>
    <row r="9" spans="1:21" ht="39.75" customHeight="1" x14ac:dyDescent="0.25">
      <c r="A9" s="7">
        <v>4</v>
      </c>
      <c r="B9" s="19" t="s">
        <v>18</v>
      </c>
      <c r="C9" s="19"/>
      <c r="D9" s="19"/>
      <c r="E9" s="27">
        <v>7</v>
      </c>
      <c r="F9" s="28"/>
      <c r="G9" s="27">
        <v>7803</v>
      </c>
      <c r="H9" s="28"/>
      <c r="I9" s="27">
        <v>11</v>
      </c>
      <c r="J9" s="28"/>
      <c r="K9" s="29">
        <v>10273</v>
      </c>
      <c r="L9" s="30"/>
      <c r="M9" s="17" t="s">
        <v>9</v>
      </c>
      <c r="N9" s="18"/>
    </row>
    <row r="10" spans="1:21" ht="39.75" customHeight="1" x14ac:dyDescent="0.25">
      <c r="A10" s="7">
        <v>5</v>
      </c>
      <c r="B10" s="19" t="s">
        <v>6</v>
      </c>
      <c r="C10" s="19"/>
      <c r="D10" s="19"/>
      <c r="E10" s="27">
        <v>10</v>
      </c>
      <c r="F10" s="28"/>
      <c r="G10" s="27">
        <v>4317.8</v>
      </c>
      <c r="H10" s="28"/>
      <c r="I10" s="27">
        <v>5</v>
      </c>
      <c r="J10" s="28"/>
      <c r="K10" s="29">
        <v>2158.9</v>
      </c>
      <c r="L10" s="30"/>
      <c r="M10" s="17" t="s">
        <v>9</v>
      </c>
      <c r="N10" s="18"/>
      <c r="U10" s="1"/>
    </row>
    <row r="11" spans="1:21" ht="48" customHeight="1" x14ac:dyDescent="0.25">
      <c r="A11" s="7">
        <v>6</v>
      </c>
      <c r="B11" s="19" t="s">
        <v>6</v>
      </c>
      <c r="C11" s="19"/>
      <c r="D11" s="19"/>
      <c r="E11" s="19">
        <v>6</v>
      </c>
      <c r="F11" s="19"/>
      <c r="G11" s="20">
        <v>3600</v>
      </c>
      <c r="H11" s="20"/>
      <c r="I11" s="19">
        <v>2</v>
      </c>
      <c r="J11" s="19"/>
      <c r="K11" s="20">
        <v>1200</v>
      </c>
      <c r="L11" s="20"/>
      <c r="M11" s="42" t="s">
        <v>11</v>
      </c>
      <c r="N11" s="43"/>
      <c r="Q11" s="4"/>
    </row>
    <row r="12" spans="1:21" ht="47.25" customHeight="1" x14ac:dyDescent="0.25">
      <c r="A12" s="7">
        <v>7</v>
      </c>
      <c r="B12" s="19" t="s">
        <v>19</v>
      </c>
      <c r="C12" s="19"/>
      <c r="D12" s="19"/>
      <c r="E12" s="19">
        <v>22</v>
      </c>
      <c r="F12" s="19"/>
      <c r="G12" s="20">
        <v>8778</v>
      </c>
      <c r="H12" s="20"/>
      <c r="I12" s="19">
        <v>12</v>
      </c>
      <c r="J12" s="19"/>
      <c r="K12" s="20">
        <f>1596+3192</f>
        <v>4788</v>
      </c>
      <c r="L12" s="20"/>
      <c r="M12" s="17" t="s">
        <v>9</v>
      </c>
      <c r="N12" s="18"/>
    </row>
    <row r="13" spans="1:21" ht="47.25" customHeight="1" thickBot="1" x14ac:dyDescent="0.3">
      <c r="A13" s="76">
        <v>8</v>
      </c>
      <c r="B13" s="19" t="s">
        <v>41</v>
      </c>
      <c r="C13" s="19"/>
      <c r="D13" s="19"/>
      <c r="E13" s="19"/>
      <c r="F13" s="19"/>
      <c r="G13" s="20"/>
      <c r="H13" s="20"/>
      <c r="I13" s="8">
        <v>2</v>
      </c>
      <c r="J13" s="8"/>
      <c r="K13" s="20">
        <v>570</v>
      </c>
      <c r="L13" s="20"/>
      <c r="M13" s="17" t="s">
        <v>42</v>
      </c>
      <c r="N13" s="17"/>
    </row>
    <row r="14" spans="1:21" ht="15.75" thickBot="1" x14ac:dyDescent="0.3">
      <c r="A14" s="21" t="s">
        <v>8</v>
      </c>
      <c r="B14" s="22"/>
      <c r="C14" s="22"/>
      <c r="D14" s="23"/>
      <c r="E14" s="24">
        <f>SUM(E6:E12)</f>
        <v>288</v>
      </c>
      <c r="F14" s="24"/>
      <c r="G14" s="24">
        <f>SUM(G6:G12)</f>
        <v>180841.99</v>
      </c>
      <c r="H14" s="24"/>
      <c r="I14" s="24">
        <f>SUM(I7:I13)</f>
        <v>313</v>
      </c>
      <c r="J14" s="24"/>
      <c r="K14" s="24">
        <f>SUM(K6:K13)</f>
        <v>271856.15000000002</v>
      </c>
      <c r="L14" s="24"/>
      <c r="M14" s="24"/>
      <c r="N14" s="26"/>
    </row>
    <row r="15" spans="1:21" ht="15.75" thickBot="1" x14ac:dyDescent="0.3">
      <c r="A15" s="12" t="s">
        <v>20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</row>
    <row r="16" spans="1:21" x14ac:dyDescent="0.25">
      <c r="A16" s="6">
        <v>1</v>
      </c>
      <c r="B16" s="15" t="s">
        <v>18</v>
      </c>
      <c r="C16" s="15"/>
      <c r="D16" s="15"/>
      <c r="E16" s="58">
        <v>10</v>
      </c>
      <c r="F16" s="59"/>
      <c r="G16" s="60">
        <v>10739</v>
      </c>
      <c r="H16" s="61"/>
      <c r="I16" s="58">
        <v>3</v>
      </c>
      <c r="J16" s="59"/>
      <c r="K16" s="60">
        <v>3105</v>
      </c>
      <c r="L16" s="61"/>
      <c r="M16" s="31" t="s">
        <v>9</v>
      </c>
      <c r="N16" s="32"/>
    </row>
    <row r="17" spans="1:14" x14ac:dyDescent="0.25">
      <c r="A17" s="7">
        <v>2</v>
      </c>
      <c r="B17" s="19" t="s">
        <v>6</v>
      </c>
      <c r="C17" s="19"/>
      <c r="D17" s="19"/>
      <c r="E17" s="27">
        <v>4</v>
      </c>
      <c r="F17" s="28"/>
      <c r="G17" s="27">
        <v>1727.12</v>
      </c>
      <c r="H17" s="28"/>
      <c r="I17" s="27"/>
      <c r="J17" s="28"/>
      <c r="K17" s="29"/>
      <c r="L17" s="30"/>
      <c r="M17" s="17" t="s">
        <v>9</v>
      </c>
      <c r="N17" s="18"/>
    </row>
    <row r="18" spans="1:14" ht="55.5" customHeight="1" x14ac:dyDescent="0.25">
      <c r="A18" s="7">
        <v>3</v>
      </c>
      <c r="B18" s="19" t="s">
        <v>6</v>
      </c>
      <c r="C18" s="19"/>
      <c r="D18" s="19"/>
      <c r="E18" s="19">
        <v>5</v>
      </c>
      <c r="F18" s="19"/>
      <c r="G18" s="20">
        <v>3000</v>
      </c>
      <c r="H18" s="20"/>
      <c r="I18" s="19">
        <v>1</v>
      </c>
      <c r="J18" s="19"/>
      <c r="K18" s="20">
        <v>600</v>
      </c>
      <c r="L18" s="20"/>
      <c r="M18" s="42" t="s">
        <v>11</v>
      </c>
      <c r="N18" s="43"/>
    </row>
    <row r="19" spans="1:14" ht="15.75" thickBot="1" x14ac:dyDescent="0.3">
      <c r="A19" s="7">
        <v>4</v>
      </c>
      <c r="B19" s="19" t="s">
        <v>19</v>
      </c>
      <c r="C19" s="19"/>
      <c r="D19" s="19"/>
      <c r="E19" s="19">
        <v>5</v>
      </c>
      <c r="F19" s="19"/>
      <c r="G19" s="20">
        <v>1995</v>
      </c>
      <c r="H19" s="20"/>
      <c r="I19" s="19">
        <v>3</v>
      </c>
      <c r="J19" s="19"/>
      <c r="K19" s="20">
        <v>688</v>
      </c>
      <c r="L19" s="20"/>
      <c r="M19" s="17" t="s">
        <v>9</v>
      </c>
      <c r="N19" s="18"/>
    </row>
    <row r="20" spans="1:14" ht="15.75" thickBot="1" x14ac:dyDescent="0.3">
      <c r="A20" s="21" t="s">
        <v>8</v>
      </c>
      <c r="B20" s="22"/>
      <c r="C20" s="22"/>
      <c r="D20" s="23"/>
      <c r="E20" s="24">
        <f>SUM(E16:E19)</f>
        <v>24</v>
      </c>
      <c r="F20" s="24"/>
      <c r="G20" s="24">
        <f>SUM(G16:G19)</f>
        <v>17461.12</v>
      </c>
      <c r="H20" s="24"/>
      <c r="I20" s="24">
        <f>SUM(I16:I19)</f>
        <v>7</v>
      </c>
      <c r="J20" s="24"/>
      <c r="K20" s="25">
        <f>SUM(K16:K19)</f>
        <v>4393</v>
      </c>
      <c r="L20" s="25"/>
      <c r="M20" s="24"/>
      <c r="N20" s="26"/>
    </row>
    <row r="21" spans="1:14" x14ac:dyDescent="0.25">
      <c r="A21" s="39" t="s">
        <v>21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1"/>
    </row>
    <row r="22" spans="1:14" x14ac:dyDescent="0.25">
      <c r="A22" s="7">
        <v>1</v>
      </c>
      <c r="B22" s="19" t="s">
        <v>18</v>
      </c>
      <c r="C22" s="19"/>
      <c r="D22" s="19"/>
      <c r="E22" s="27">
        <v>16</v>
      </c>
      <c r="F22" s="28"/>
      <c r="G22" s="29">
        <v>14395</v>
      </c>
      <c r="H22" s="30"/>
      <c r="I22" s="27">
        <v>17</v>
      </c>
      <c r="J22" s="28"/>
      <c r="K22" s="29">
        <v>14506</v>
      </c>
      <c r="L22" s="30"/>
      <c r="M22" s="17" t="s">
        <v>9</v>
      </c>
      <c r="N22" s="18"/>
    </row>
    <row r="23" spans="1:14" x14ac:dyDescent="0.25">
      <c r="A23" s="7">
        <v>2</v>
      </c>
      <c r="B23" s="19" t="s">
        <v>6</v>
      </c>
      <c r="C23" s="19"/>
      <c r="D23" s="19"/>
      <c r="E23" s="27">
        <v>10</v>
      </c>
      <c r="F23" s="28"/>
      <c r="G23" s="29">
        <v>4317.8</v>
      </c>
      <c r="H23" s="30"/>
      <c r="I23" s="27">
        <v>4</v>
      </c>
      <c r="J23" s="28"/>
      <c r="K23" s="29">
        <v>1727.12</v>
      </c>
      <c r="L23" s="30"/>
      <c r="M23" s="17" t="s">
        <v>9</v>
      </c>
      <c r="N23" s="18"/>
    </row>
    <row r="24" spans="1:14" x14ac:dyDescent="0.25">
      <c r="A24" s="7">
        <v>4</v>
      </c>
      <c r="B24" s="19" t="s">
        <v>19</v>
      </c>
      <c r="C24" s="19"/>
      <c r="D24" s="19"/>
      <c r="E24" s="19"/>
      <c r="F24" s="19"/>
      <c r="G24" s="20"/>
      <c r="H24" s="20"/>
      <c r="I24" s="27">
        <v>3</v>
      </c>
      <c r="J24" s="28"/>
      <c r="K24" s="29">
        <v>537</v>
      </c>
      <c r="L24" s="30"/>
      <c r="M24" s="17" t="s">
        <v>9</v>
      </c>
      <c r="N24" s="18"/>
    </row>
    <row r="25" spans="1:14" ht="34.5" customHeight="1" thickBot="1" x14ac:dyDescent="0.3">
      <c r="A25" s="76">
        <v>5</v>
      </c>
      <c r="B25" s="19" t="s">
        <v>41</v>
      </c>
      <c r="C25" s="19"/>
      <c r="D25" s="19"/>
      <c r="E25" s="19"/>
      <c r="F25" s="19"/>
      <c r="G25" s="20"/>
      <c r="H25" s="20"/>
      <c r="I25" s="8">
        <v>5</v>
      </c>
      <c r="J25" s="8"/>
      <c r="K25" s="20">
        <v>2720</v>
      </c>
      <c r="L25" s="20"/>
      <c r="M25" s="17" t="s">
        <v>42</v>
      </c>
      <c r="N25" s="17"/>
    </row>
    <row r="26" spans="1:14" x14ac:dyDescent="0.25">
      <c r="A26" s="33" t="s">
        <v>8</v>
      </c>
      <c r="B26" s="34"/>
      <c r="C26" s="34"/>
      <c r="D26" s="35"/>
      <c r="E26" s="36">
        <f>SUM(E22:E24)</f>
        <v>26</v>
      </c>
      <c r="F26" s="36"/>
      <c r="G26" s="36">
        <f>SUM(G22:G24)</f>
        <v>18712.8</v>
      </c>
      <c r="H26" s="36"/>
      <c r="I26" s="36">
        <f>SUM(I22:I25)</f>
        <v>29</v>
      </c>
      <c r="J26" s="36"/>
      <c r="K26" s="37">
        <f>SUM(K22:K25)</f>
        <v>19490.12</v>
      </c>
      <c r="L26" s="37"/>
      <c r="M26" s="36"/>
      <c r="N26" s="38"/>
    </row>
    <row r="27" spans="1:14" ht="15.75" thickBot="1" x14ac:dyDescent="0.3">
      <c r="A27" s="62" t="s">
        <v>22</v>
      </c>
      <c r="B27" s="63"/>
      <c r="C27" s="63"/>
      <c r="D27" s="63"/>
      <c r="E27" s="63">
        <f>E26+E20+E14</f>
        <v>338</v>
      </c>
      <c r="F27" s="63"/>
      <c r="G27" s="63">
        <f>G26+G20+G14</f>
        <v>217015.90999999997</v>
      </c>
      <c r="H27" s="63"/>
      <c r="I27" s="63">
        <f>I26+I20+I14</f>
        <v>349</v>
      </c>
      <c r="J27" s="63"/>
      <c r="K27" s="64">
        <f>K26+K20+K14</f>
        <v>295739.27</v>
      </c>
      <c r="L27" s="63"/>
      <c r="M27" s="65"/>
      <c r="N27" s="66"/>
    </row>
    <row r="28" spans="1:14" ht="15.75" thickBot="1" x14ac:dyDescent="0.3">
      <c r="A28" s="12" t="s">
        <v>23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4"/>
    </row>
    <row r="29" spans="1:14" ht="50.25" customHeight="1" x14ac:dyDescent="0.25">
      <c r="A29" s="6">
        <v>1</v>
      </c>
      <c r="B29" s="15" t="s">
        <v>24</v>
      </c>
      <c r="C29" s="15"/>
      <c r="D29" s="15"/>
      <c r="E29" s="15">
        <v>39</v>
      </c>
      <c r="F29" s="15"/>
      <c r="G29" s="16">
        <v>18720</v>
      </c>
      <c r="H29" s="16"/>
      <c r="I29" s="15">
        <v>461</v>
      </c>
      <c r="J29" s="15"/>
      <c r="K29" s="16">
        <v>221280</v>
      </c>
      <c r="L29" s="16"/>
      <c r="M29" s="31" t="s">
        <v>25</v>
      </c>
      <c r="N29" s="32"/>
    </row>
    <row r="30" spans="1:14" x14ac:dyDescent="0.25">
      <c r="A30" s="7">
        <v>2</v>
      </c>
      <c r="B30" s="19" t="s">
        <v>26</v>
      </c>
      <c r="C30" s="19"/>
      <c r="D30" s="19"/>
      <c r="E30" s="19">
        <v>28</v>
      </c>
      <c r="F30" s="19"/>
      <c r="G30" s="20">
        <v>8890</v>
      </c>
      <c r="H30" s="20"/>
      <c r="I30" s="19">
        <v>281</v>
      </c>
      <c r="J30" s="19"/>
      <c r="K30" s="20">
        <v>92710</v>
      </c>
      <c r="L30" s="20"/>
      <c r="M30" s="17" t="s">
        <v>9</v>
      </c>
      <c r="N30" s="18"/>
    </row>
    <row r="31" spans="1:14" x14ac:dyDescent="0.25">
      <c r="A31" s="7">
        <v>3</v>
      </c>
      <c r="B31" s="19" t="s">
        <v>18</v>
      </c>
      <c r="C31" s="19"/>
      <c r="D31" s="19"/>
      <c r="E31" s="27">
        <v>5</v>
      </c>
      <c r="F31" s="28"/>
      <c r="G31" s="29">
        <v>5031</v>
      </c>
      <c r="H31" s="30"/>
      <c r="I31" s="27">
        <v>20</v>
      </c>
      <c r="J31" s="28"/>
      <c r="K31" s="29">
        <v>19809</v>
      </c>
      <c r="L31" s="30"/>
      <c r="M31" s="17" t="s">
        <v>9</v>
      </c>
      <c r="N31" s="18"/>
    </row>
    <row r="32" spans="1:14" x14ac:dyDescent="0.25">
      <c r="A32" s="7">
        <v>4</v>
      </c>
      <c r="B32" s="19" t="s">
        <v>26</v>
      </c>
      <c r="C32" s="19"/>
      <c r="D32" s="19"/>
      <c r="E32" s="27">
        <v>10</v>
      </c>
      <c r="F32" s="28"/>
      <c r="G32" s="29">
        <v>3500</v>
      </c>
      <c r="H32" s="30"/>
      <c r="I32" s="27">
        <v>278</v>
      </c>
      <c r="J32" s="28"/>
      <c r="K32" s="29">
        <v>97300</v>
      </c>
      <c r="L32" s="30"/>
      <c r="M32" s="17" t="s">
        <v>9</v>
      </c>
      <c r="N32" s="18"/>
    </row>
    <row r="33" spans="1:14" ht="15.75" thickBot="1" x14ac:dyDescent="0.3">
      <c r="A33" s="7">
        <v>5</v>
      </c>
      <c r="B33" s="19" t="s">
        <v>24</v>
      </c>
      <c r="C33" s="19"/>
      <c r="D33" s="19"/>
      <c r="E33" s="27"/>
      <c r="F33" s="28"/>
      <c r="G33" s="29"/>
      <c r="H33" s="30"/>
      <c r="I33" s="27">
        <v>114</v>
      </c>
      <c r="J33" s="28"/>
      <c r="K33" s="29">
        <v>7765.68</v>
      </c>
      <c r="L33" s="30"/>
      <c r="M33" s="17" t="s">
        <v>9</v>
      </c>
      <c r="N33" s="18"/>
    </row>
    <row r="34" spans="1:14" ht="15.75" thickBot="1" x14ac:dyDescent="0.3">
      <c r="A34" s="21" t="s">
        <v>8</v>
      </c>
      <c r="B34" s="22"/>
      <c r="C34" s="22"/>
      <c r="D34" s="23"/>
      <c r="E34" s="24">
        <f>SUM(E29:E33)</f>
        <v>82</v>
      </c>
      <c r="F34" s="24"/>
      <c r="G34" s="25">
        <f>SUM(G29:G33)</f>
        <v>36141</v>
      </c>
      <c r="H34" s="24"/>
      <c r="I34" s="24">
        <f>SUM(I29:I33)</f>
        <v>1154</v>
      </c>
      <c r="J34" s="24"/>
      <c r="K34" s="25">
        <f>SUM(K29:K33)</f>
        <v>438864.68</v>
      </c>
      <c r="L34" s="24"/>
      <c r="M34" s="24"/>
      <c r="N34" s="26"/>
    </row>
    <row r="35" spans="1:14" ht="15.75" thickBot="1" x14ac:dyDescent="0.3">
      <c r="A35" s="12" t="s">
        <v>27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4"/>
    </row>
    <row r="36" spans="1:14" ht="15" customHeight="1" x14ac:dyDescent="0.25">
      <c r="A36" s="6">
        <v>1</v>
      </c>
      <c r="B36" s="15" t="s">
        <v>24</v>
      </c>
      <c r="C36" s="15"/>
      <c r="D36" s="15"/>
      <c r="E36" s="15"/>
      <c r="F36" s="15"/>
      <c r="G36" s="16"/>
      <c r="H36" s="16"/>
      <c r="I36" s="15">
        <v>150</v>
      </c>
      <c r="J36" s="15"/>
      <c r="K36" s="16">
        <v>5109</v>
      </c>
      <c r="L36" s="16"/>
      <c r="M36" s="17" t="s">
        <v>9</v>
      </c>
      <c r="N36" s="18"/>
    </row>
    <row r="37" spans="1:14" x14ac:dyDescent="0.25">
      <c r="A37" s="7">
        <v>2</v>
      </c>
      <c r="B37" s="19" t="s">
        <v>26</v>
      </c>
      <c r="C37" s="19"/>
      <c r="D37" s="19"/>
      <c r="E37" s="19">
        <v>3</v>
      </c>
      <c r="F37" s="19"/>
      <c r="G37" s="20">
        <v>1050</v>
      </c>
      <c r="H37" s="20"/>
      <c r="I37" s="19">
        <v>64</v>
      </c>
      <c r="J37" s="19"/>
      <c r="K37" s="20">
        <v>22400</v>
      </c>
      <c r="L37" s="20"/>
      <c r="M37" s="17" t="s">
        <v>9</v>
      </c>
      <c r="N37" s="18"/>
    </row>
    <row r="38" spans="1:14" x14ac:dyDescent="0.25">
      <c r="A38" s="7">
        <v>3</v>
      </c>
      <c r="B38" s="19" t="s">
        <v>18</v>
      </c>
      <c r="C38" s="19"/>
      <c r="D38" s="19"/>
      <c r="E38" s="27"/>
      <c r="F38" s="28"/>
      <c r="G38" s="29"/>
      <c r="H38" s="30"/>
      <c r="I38" s="27">
        <v>5</v>
      </c>
      <c r="J38" s="28"/>
      <c r="K38" s="29">
        <v>5175</v>
      </c>
      <c r="L38" s="30"/>
      <c r="M38" s="17" t="s">
        <v>9</v>
      </c>
      <c r="N38" s="18"/>
    </row>
    <row r="39" spans="1:14" ht="15.75" thickBot="1" x14ac:dyDescent="0.3">
      <c r="A39" s="7">
        <v>4</v>
      </c>
      <c r="B39" s="19" t="s">
        <v>26</v>
      </c>
      <c r="C39" s="19"/>
      <c r="D39" s="19"/>
      <c r="E39" s="27"/>
      <c r="F39" s="28"/>
      <c r="G39" s="29"/>
      <c r="H39" s="30"/>
      <c r="I39" s="27">
        <v>303</v>
      </c>
      <c r="J39" s="28"/>
      <c r="K39" s="29">
        <v>40620.18</v>
      </c>
      <c r="L39" s="30"/>
      <c r="M39" s="17" t="s">
        <v>9</v>
      </c>
      <c r="N39" s="18"/>
    </row>
    <row r="40" spans="1:14" ht="15.75" thickBot="1" x14ac:dyDescent="0.3">
      <c r="A40" s="21" t="s">
        <v>8</v>
      </c>
      <c r="B40" s="22"/>
      <c r="C40" s="22"/>
      <c r="D40" s="23"/>
      <c r="E40" s="24">
        <f>SUM(E36:E39)</f>
        <v>3</v>
      </c>
      <c r="F40" s="24"/>
      <c r="G40" s="25">
        <f>SUM(G36:G39)</f>
        <v>1050</v>
      </c>
      <c r="H40" s="24"/>
      <c r="I40" s="24">
        <f>SUM(I36:I39)</f>
        <v>522</v>
      </c>
      <c r="J40" s="24"/>
      <c r="K40" s="25">
        <f>SUM(K36:K39)</f>
        <v>73304.179999999993</v>
      </c>
      <c r="L40" s="24"/>
      <c r="M40" s="24"/>
      <c r="N40" s="26"/>
    </row>
    <row r="41" spans="1:14" ht="15.75" thickBot="1" x14ac:dyDescent="0.3">
      <c r="A41" s="12" t="s">
        <v>28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4"/>
    </row>
    <row r="42" spans="1:14" x14ac:dyDescent="0.25">
      <c r="A42" s="6">
        <v>1</v>
      </c>
      <c r="B42" s="15" t="s">
        <v>24</v>
      </c>
      <c r="C42" s="15"/>
      <c r="D42" s="15"/>
      <c r="E42" s="15"/>
      <c r="F42" s="15"/>
      <c r="G42" s="16"/>
      <c r="H42" s="16"/>
      <c r="I42" s="15">
        <v>1378</v>
      </c>
      <c r="J42" s="15"/>
      <c r="K42" s="16">
        <v>48229.06</v>
      </c>
      <c r="L42" s="16"/>
      <c r="M42" s="17" t="s">
        <v>9</v>
      </c>
      <c r="N42" s="18"/>
    </row>
    <row r="43" spans="1:14" ht="15.75" thickBot="1" x14ac:dyDescent="0.3">
      <c r="A43" s="7">
        <v>2</v>
      </c>
      <c r="B43" s="19" t="s">
        <v>26</v>
      </c>
      <c r="C43" s="19"/>
      <c r="D43" s="19"/>
      <c r="E43" s="19">
        <v>3</v>
      </c>
      <c r="F43" s="19"/>
      <c r="G43" s="20">
        <v>402.18</v>
      </c>
      <c r="H43" s="20"/>
      <c r="I43" s="19">
        <v>2</v>
      </c>
      <c r="J43" s="19"/>
      <c r="K43" s="20">
        <v>268.12</v>
      </c>
      <c r="L43" s="20"/>
      <c r="M43" s="17" t="s">
        <v>9</v>
      </c>
      <c r="N43" s="18"/>
    </row>
    <row r="44" spans="1:14" ht="15.75" thickBot="1" x14ac:dyDescent="0.3">
      <c r="A44" s="21" t="s">
        <v>8</v>
      </c>
      <c r="B44" s="22"/>
      <c r="C44" s="22"/>
      <c r="D44" s="23"/>
      <c r="E44" s="24">
        <f>SUM(E42:E43)</f>
        <v>3</v>
      </c>
      <c r="F44" s="24"/>
      <c r="G44" s="25">
        <f>SUM(G42:G43)</f>
        <v>402.18</v>
      </c>
      <c r="H44" s="24"/>
      <c r="I44" s="24">
        <f>SUM(I42:I43)</f>
        <v>1380</v>
      </c>
      <c r="J44" s="24"/>
      <c r="K44" s="25">
        <f>SUM(K42:K43)</f>
        <v>48497.18</v>
      </c>
      <c r="L44" s="24"/>
      <c r="M44" s="24"/>
      <c r="N44" s="26"/>
    </row>
    <row r="45" spans="1:14" x14ac:dyDescent="0.25">
      <c r="A45" s="62" t="s">
        <v>29</v>
      </c>
      <c r="B45" s="63"/>
      <c r="C45" s="63"/>
      <c r="D45" s="63"/>
      <c r="E45" s="63">
        <f>E44+E40+E34</f>
        <v>88</v>
      </c>
      <c r="F45" s="63"/>
      <c r="G45" s="64">
        <f>G44+G40+G34</f>
        <v>37593.18</v>
      </c>
      <c r="H45" s="63"/>
      <c r="I45" s="63">
        <f>I44+I40+I34</f>
        <v>3056</v>
      </c>
      <c r="J45" s="63"/>
      <c r="K45" s="64">
        <f>K44+K40+K34</f>
        <v>560666.04</v>
      </c>
      <c r="L45" s="63"/>
      <c r="M45" s="65"/>
      <c r="N45" s="66"/>
    </row>
    <row r="46" spans="1:14" ht="15.75" thickBot="1" x14ac:dyDescent="0.3">
      <c r="A46" s="68" t="s">
        <v>30</v>
      </c>
      <c r="B46" s="69"/>
      <c r="C46" s="69"/>
      <c r="D46" s="69"/>
      <c r="E46" s="69">
        <f>E45+E27</f>
        <v>426</v>
      </c>
      <c r="F46" s="69"/>
      <c r="G46" s="70">
        <f>G45+G27</f>
        <v>254609.08999999997</v>
      </c>
      <c r="H46" s="69"/>
      <c r="I46" s="69">
        <f>I45+I27</f>
        <v>3405</v>
      </c>
      <c r="J46" s="69"/>
      <c r="K46" s="70">
        <f>K45+K27</f>
        <v>856405.31</v>
      </c>
      <c r="L46" s="69"/>
      <c r="M46" s="71"/>
      <c r="N46" s="72"/>
    </row>
    <row r="47" spans="1:14" ht="15.75" thickBot="1" x14ac:dyDescent="0.3">
      <c r="A47" s="12" t="s">
        <v>31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4"/>
    </row>
    <row r="48" spans="1:14" x14ac:dyDescent="0.25">
      <c r="A48" s="6">
        <v>1</v>
      </c>
      <c r="B48" s="19" t="s">
        <v>26</v>
      </c>
      <c r="C48" s="19"/>
      <c r="D48" s="19"/>
      <c r="E48" s="15">
        <v>9</v>
      </c>
      <c r="F48" s="15"/>
      <c r="G48" s="16">
        <v>1206.54</v>
      </c>
      <c r="H48" s="16"/>
      <c r="I48" s="15">
        <v>5</v>
      </c>
      <c r="J48" s="15"/>
      <c r="K48" s="16">
        <v>670.3</v>
      </c>
      <c r="L48" s="16"/>
      <c r="M48" s="17" t="s">
        <v>9</v>
      </c>
      <c r="N48" s="18"/>
    </row>
    <row r="49" spans="1:17" x14ac:dyDescent="0.25">
      <c r="A49" s="7">
        <v>2</v>
      </c>
      <c r="B49" s="19" t="s">
        <v>26</v>
      </c>
      <c r="C49" s="19"/>
      <c r="D49" s="19"/>
      <c r="E49" s="19">
        <v>70</v>
      </c>
      <c r="F49" s="19"/>
      <c r="G49" s="20">
        <v>29295</v>
      </c>
      <c r="H49" s="20"/>
      <c r="I49" s="19"/>
      <c r="J49" s="19"/>
      <c r="K49" s="20"/>
      <c r="L49" s="20"/>
      <c r="M49" s="17" t="s">
        <v>9</v>
      </c>
      <c r="N49" s="18"/>
    </row>
    <row r="50" spans="1:17" ht="15.75" thickBot="1" x14ac:dyDescent="0.3">
      <c r="A50" s="7">
        <v>3</v>
      </c>
      <c r="B50" s="19" t="s">
        <v>32</v>
      </c>
      <c r="C50" s="19"/>
      <c r="D50" s="19"/>
      <c r="E50" s="27">
        <v>70</v>
      </c>
      <c r="F50" s="28"/>
      <c r="G50" s="29">
        <v>16310</v>
      </c>
      <c r="H50" s="30"/>
      <c r="I50" s="27"/>
      <c r="J50" s="28"/>
      <c r="K50" s="29"/>
      <c r="L50" s="30"/>
      <c r="M50" s="17" t="s">
        <v>9</v>
      </c>
      <c r="N50" s="18"/>
      <c r="Q50" s="4"/>
    </row>
    <row r="51" spans="1:17" ht="15.75" thickBot="1" x14ac:dyDescent="0.3">
      <c r="A51" s="21" t="s">
        <v>8</v>
      </c>
      <c r="B51" s="22"/>
      <c r="C51" s="22"/>
      <c r="D51" s="23"/>
      <c r="E51" s="24">
        <f>SUM(E48:E50)</f>
        <v>149</v>
      </c>
      <c r="F51" s="24"/>
      <c r="G51" s="25">
        <f>SUM(G48:G50)</f>
        <v>46811.54</v>
      </c>
      <c r="H51" s="24"/>
      <c r="I51" s="24">
        <f>SUM(I48:I50)</f>
        <v>5</v>
      </c>
      <c r="J51" s="24"/>
      <c r="K51" s="25">
        <f>SUM(K48:K50)</f>
        <v>670.3</v>
      </c>
      <c r="L51" s="24"/>
      <c r="M51" s="24"/>
      <c r="N51" s="26"/>
    </row>
    <row r="52" spans="1:17" ht="15.75" thickBot="1" x14ac:dyDescent="0.3">
      <c r="A52" s="12" t="s">
        <v>33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4"/>
    </row>
    <row r="53" spans="1:17" x14ac:dyDescent="0.25">
      <c r="A53" s="6">
        <v>1</v>
      </c>
      <c r="B53" s="19" t="s">
        <v>26</v>
      </c>
      <c r="C53" s="19"/>
      <c r="D53" s="19"/>
      <c r="E53" s="15"/>
      <c r="F53" s="15"/>
      <c r="G53" s="16"/>
      <c r="H53" s="16"/>
      <c r="I53" s="15">
        <v>179</v>
      </c>
      <c r="J53" s="15"/>
      <c r="K53" s="16">
        <v>52984</v>
      </c>
      <c r="L53" s="16"/>
      <c r="M53" s="17" t="s">
        <v>9</v>
      </c>
      <c r="N53" s="18"/>
    </row>
    <row r="54" spans="1:17" x14ac:dyDescent="0.25">
      <c r="A54" s="7">
        <v>2</v>
      </c>
      <c r="B54" s="19" t="s">
        <v>26</v>
      </c>
      <c r="C54" s="19"/>
      <c r="D54" s="19"/>
      <c r="E54" s="19"/>
      <c r="F54" s="19"/>
      <c r="G54" s="20"/>
      <c r="H54" s="20"/>
      <c r="I54" s="19">
        <v>13</v>
      </c>
      <c r="J54" s="19"/>
      <c r="K54" s="20">
        <v>1742.8</v>
      </c>
      <c r="L54" s="20"/>
      <c r="M54" s="17" t="s">
        <v>9</v>
      </c>
      <c r="N54" s="18"/>
    </row>
    <row r="55" spans="1:17" ht="29.25" customHeight="1" x14ac:dyDescent="0.25">
      <c r="A55" s="76">
        <v>3</v>
      </c>
      <c r="B55" s="78" t="s">
        <v>34</v>
      </c>
      <c r="C55" s="78"/>
      <c r="D55" s="78"/>
      <c r="E55" s="19">
        <f>37+11+16</f>
        <v>64</v>
      </c>
      <c r="F55" s="19"/>
      <c r="G55" s="20">
        <f>34485.9+3526.36+11472</f>
        <v>49484.26</v>
      </c>
      <c r="H55" s="20"/>
      <c r="I55" s="19">
        <f>149+187+8+3+9+15+6+20+20+1+2+4+10+43+1+4</f>
        <v>482</v>
      </c>
      <c r="J55" s="19"/>
      <c r="K55" s="20">
        <f>109007.7+155275.3+7456.4+2796.2+8388.5+14838.98+5935.6+24900+21980+881.6+1763.18+3526.36+7170+30831+717+2922</f>
        <v>398389.81999999995</v>
      </c>
      <c r="L55" s="20"/>
      <c r="M55" s="17" t="s">
        <v>9</v>
      </c>
      <c r="N55" s="17"/>
      <c r="Q55" s="4"/>
    </row>
    <row r="56" spans="1:17" ht="29.25" customHeight="1" thickBot="1" x14ac:dyDescent="0.3">
      <c r="A56" s="77">
        <v>4</v>
      </c>
      <c r="B56" s="15" t="s">
        <v>41</v>
      </c>
      <c r="C56" s="15"/>
      <c r="D56" s="15"/>
      <c r="E56" s="15"/>
      <c r="F56" s="15"/>
      <c r="G56" s="16"/>
      <c r="H56" s="16"/>
      <c r="I56" s="9">
        <v>2</v>
      </c>
      <c r="J56" s="9"/>
      <c r="K56" s="16">
        <v>800</v>
      </c>
      <c r="L56" s="16"/>
      <c r="M56" s="31" t="s">
        <v>42</v>
      </c>
      <c r="N56" s="31"/>
      <c r="Q56" s="4"/>
    </row>
    <row r="57" spans="1:17" ht="15.75" thickBot="1" x14ac:dyDescent="0.3">
      <c r="A57" s="21" t="s">
        <v>8</v>
      </c>
      <c r="B57" s="22"/>
      <c r="C57" s="22"/>
      <c r="D57" s="23"/>
      <c r="E57" s="24">
        <f>SUM(E53:E55)</f>
        <v>64</v>
      </c>
      <c r="F57" s="24"/>
      <c r="G57" s="25">
        <f>SUM(G53:G55)</f>
        <v>49484.26</v>
      </c>
      <c r="H57" s="24"/>
      <c r="I57" s="24">
        <f>SUM(I53:I56)</f>
        <v>676</v>
      </c>
      <c r="J57" s="24"/>
      <c r="K57" s="25">
        <f>SUM(K53:K56)</f>
        <v>453916.61999999994</v>
      </c>
      <c r="L57" s="24"/>
      <c r="M57" s="24"/>
      <c r="N57" s="26"/>
    </row>
    <row r="58" spans="1:17" ht="15.75" thickBot="1" x14ac:dyDescent="0.3">
      <c r="A58" s="12" t="s">
        <v>35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4"/>
    </row>
    <row r="59" spans="1:17" ht="15.75" thickBot="1" x14ac:dyDescent="0.3">
      <c r="A59" s="7">
        <v>1</v>
      </c>
      <c r="B59" s="73" t="s">
        <v>34</v>
      </c>
      <c r="C59" s="74"/>
      <c r="D59" s="75"/>
      <c r="E59" s="27">
        <v>12</v>
      </c>
      <c r="F59" s="28"/>
      <c r="G59" s="29">
        <v>8604</v>
      </c>
      <c r="H59" s="30"/>
      <c r="I59" s="27">
        <v>62</v>
      </c>
      <c r="J59" s="28"/>
      <c r="K59" s="29">
        <v>42778</v>
      </c>
      <c r="L59" s="30"/>
      <c r="M59" s="17" t="s">
        <v>9</v>
      </c>
      <c r="N59" s="18"/>
    </row>
    <row r="60" spans="1:17" ht="31.5" customHeight="1" thickBot="1" x14ac:dyDescent="0.3">
      <c r="A60" s="77">
        <v>2</v>
      </c>
      <c r="B60" s="15" t="s">
        <v>41</v>
      </c>
      <c r="C60" s="15"/>
      <c r="D60" s="15"/>
      <c r="E60" s="15"/>
      <c r="F60" s="15"/>
      <c r="G60" s="16"/>
      <c r="H60" s="16"/>
      <c r="I60" s="9">
        <v>3</v>
      </c>
      <c r="J60" s="9"/>
      <c r="K60" s="16">
        <v>1775</v>
      </c>
      <c r="L60" s="16"/>
      <c r="M60" s="31" t="s">
        <v>42</v>
      </c>
      <c r="N60" s="31"/>
    </row>
    <row r="61" spans="1:17" ht="15.75" thickBot="1" x14ac:dyDescent="0.3">
      <c r="A61" s="21" t="s">
        <v>8</v>
      </c>
      <c r="B61" s="22"/>
      <c r="C61" s="22"/>
      <c r="D61" s="23"/>
      <c r="E61" s="24">
        <f>SUM(E59:E59)</f>
        <v>12</v>
      </c>
      <c r="F61" s="24"/>
      <c r="G61" s="25">
        <f>SUM(G59:G59)</f>
        <v>8604</v>
      </c>
      <c r="H61" s="24"/>
      <c r="I61" s="24">
        <f>SUM(I59:I60)</f>
        <v>65</v>
      </c>
      <c r="J61" s="24"/>
      <c r="K61" s="25">
        <f>SUM(K59:K60)</f>
        <v>44553</v>
      </c>
      <c r="L61" s="24"/>
      <c r="M61" s="24"/>
      <c r="N61" s="26"/>
    </row>
    <row r="62" spans="1:17" x14ac:dyDescent="0.25">
      <c r="A62" s="62" t="s">
        <v>36</v>
      </c>
      <c r="B62" s="63"/>
      <c r="C62" s="63"/>
      <c r="D62" s="63"/>
      <c r="E62" s="63">
        <f>E61+E57+E51</f>
        <v>225</v>
      </c>
      <c r="F62" s="63"/>
      <c r="G62" s="64">
        <f>G61+G57+G51</f>
        <v>104899.8</v>
      </c>
      <c r="H62" s="63"/>
      <c r="I62" s="63">
        <f>I61+I57+I51</f>
        <v>746</v>
      </c>
      <c r="J62" s="63"/>
      <c r="K62" s="64">
        <f>K61+K57+K51</f>
        <v>499139.91999999993</v>
      </c>
      <c r="L62" s="63"/>
      <c r="M62" s="65"/>
      <c r="N62" s="66"/>
    </row>
    <row r="63" spans="1:17" x14ac:dyDescent="0.25">
      <c r="A63" s="68" t="s">
        <v>37</v>
      </c>
      <c r="B63" s="69"/>
      <c r="C63" s="69"/>
      <c r="D63" s="69"/>
      <c r="E63" s="69">
        <f>E46+E62</f>
        <v>651</v>
      </c>
      <c r="F63" s="69"/>
      <c r="G63" s="70">
        <f>G62+G46</f>
        <v>359508.88999999996</v>
      </c>
      <c r="H63" s="69"/>
      <c r="I63" s="69">
        <f>I62+I46</f>
        <v>4151</v>
      </c>
      <c r="J63" s="69"/>
      <c r="K63" s="70">
        <f>K62+K46</f>
        <v>1355545.23</v>
      </c>
      <c r="L63" s="69"/>
      <c r="M63" s="71"/>
      <c r="N63" s="72"/>
    </row>
    <row r="64" spans="1:17" x14ac:dyDescent="0.25">
      <c r="A64" s="10" t="s">
        <v>39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5"/>
    </row>
    <row r="65" spans="1:14" x14ac:dyDescent="0.25">
      <c r="A65" s="11" t="s">
        <v>40</v>
      </c>
      <c r="B65" s="11"/>
      <c r="C65" s="11"/>
      <c r="D65" s="11"/>
      <c r="G65" s="67"/>
      <c r="H65" s="67"/>
      <c r="I65" s="67"/>
      <c r="J65" s="67"/>
      <c r="K65" s="67"/>
    </row>
    <row r="66" spans="1:14" x14ac:dyDescent="0.25">
      <c r="A66" s="11" t="s">
        <v>12</v>
      </c>
      <c r="B66" s="11"/>
      <c r="C66" s="11"/>
      <c r="D66" s="11"/>
    </row>
    <row r="67" spans="1:14" x14ac:dyDescent="0.25">
      <c r="A67" s="2"/>
      <c r="B67" s="2"/>
      <c r="C67" s="2"/>
      <c r="D67" s="2"/>
      <c r="E67" s="2"/>
      <c r="F67" s="2"/>
      <c r="G67" s="3"/>
      <c r="H67" s="2"/>
      <c r="I67" s="2"/>
      <c r="J67" s="2"/>
      <c r="K67" s="3"/>
      <c r="L67" s="2"/>
      <c r="M67" s="2"/>
      <c r="N67" s="2"/>
    </row>
  </sheetData>
  <mergeCells count="319">
    <mergeCell ref="M13:N13"/>
    <mergeCell ref="B25:D25"/>
    <mergeCell ref="E25:F25"/>
    <mergeCell ref="G25:H25"/>
    <mergeCell ref="K25:L25"/>
    <mergeCell ref="M25:N25"/>
    <mergeCell ref="B56:D56"/>
    <mergeCell ref="E56:F56"/>
    <mergeCell ref="G56:H56"/>
    <mergeCell ref="K56:L56"/>
    <mergeCell ref="M56:N56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B59:D59"/>
    <mergeCell ref="E59:F59"/>
    <mergeCell ref="G59:H59"/>
    <mergeCell ref="I59:J59"/>
    <mergeCell ref="K59:L59"/>
    <mergeCell ref="M59:N59"/>
    <mergeCell ref="A61:D61"/>
    <mergeCell ref="E61:F61"/>
    <mergeCell ref="G61:H61"/>
    <mergeCell ref="I61:J61"/>
    <mergeCell ref="K61:L61"/>
    <mergeCell ref="M61:N61"/>
    <mergeCell ref="B60:D60"/>
    <mergeCell ref="E60:F60"/>
    <mergeCell ref="G60:H60"/>
    <mergeCell ref="K60:L60"/>
    <mergeCell ref="M60:N60"/>
    <mergeCell ref="A58:N58"/>
    <mergeCell ref="B55:D55"/>
    <mergeCell ref="E55:F55"/>
    <mergeCell ref="G55:H55"/>
    <mergeCell ref="I55:J55"/>
    <mergeCell ref="K55:L55"/>
    <mergeCell ref="M55:N55"/>
    <mergeCell ref="A57:D57"/>
    <mergeCell ref="E57:F57"/>
    <mergeCell ref="G57:H57"/>
    <mergeCell ref="I57:J57"/>
    <mergeCell ref="K57:L57"/>
    <mergeCell ref="M57:N57"/>
    <mergeCell ref="A52:N52"/>
    <mergeCell ref="B53:D53"/>
    <mergeCell ref="E53:F53"/>
    <mergeCell ref="G53:H53"/>
    <mergeCell ref="I53:J53"/>
    <mergeCell ref="K53:L53"/>
    <mergeCell ref="M53:N53"/>
    <mergeCell ref="B54:D54"/>
    <mergeCell ref="E54:F54"/>
    <mergeCell ref="G54:H54"/>
    <mergeCell ref="I54:J54"/>
    <mergeCell ref="K54:L54"/>
    <mergeCell ref="M54:N54"/>
    <mergeCell ref="A51:D51"/>
    <mergeCell ref="E51:F51"/>
    <mergeCell ref="G51:H51"/>
    <mergeCell ref="I51:J51"/>
    <mergeCell ref="K51:L51"/>
    <mergeCell ref="M51:N51"/>
    <mergeCell ref="B50:D50"/>
    <mergeCell ref="E50:F50"/>
    <mergeCell ref="G50:H50"/>
    <mergeCell ref="I50:J50"/>
    <mergeCell ref="K50:L50"/>
    <mergeCell ref="M50:N50"/>
    <mergeCell ref="I48:J48"/>
    <mergeCell ref="K48:L48"/>
    <mergeCell ref="M48:N48"/>
    <mergeCell ref="B49:D49"/>
    <mergeCell ref="E49:F49"/>
    <mergeCell ref="G49:H49"/>
    <mergeCell ref="I49:J49"/>
    <mergeCell ref="K49:L49"/>
    <mergeCell ref="M49:N49"/>
    <mergeCell ref="A65:D65"/>
    <mergeCell ref="G65:K65"/>
    <mergeCell ref="A44:D44"/>
    <mergeCell ref="E44:F44"/>
    <mergeCell ref="G44:H44"/>
    <mergeCell ref="I44:J44"/>
    <mergeCell ref="K44:L44"/>
    <mergeCell ref="M44:N44"/>
    <mergeCell ref="A45:D45"/>
    <mergeCell ref="A46:D46"/>
    <mergeCell ref="E46:F46"/>
    <mergeCell ref="G46:H46"/>
    <mergeCell ref="I46:J46"/>
    <mergeCell ref="K46:L46"/>
    <mergeCell ref="M46:N46"/>
    <mergeCell ref="E45:F45"/>
    <mergeCell ref="G45:H45"/>
    <mergeCell ref="I45:J45"/>
    <mergeCell ref="K45:L45"/>
    <mergeCell ref="M45:N45"/>
    <mergeCell ref="A47:N47"/>
    <mergeCell ref="B48:D48"/>
    <mergeCell ref="E48:F48"/>
    <mergeCell ref="G48:H48"/>
    <mergeCell ref="A41:N41"/>
    <mergeCell ref="B42:D42"/>
    <mergeCell ref="E42:F42"/>
    <mergeCell ref="G42:H42"/>
    <mergeCell ref="I42:J42"/>
    <mergeCell ref="K42:L42"/>
    <mergeCell ref="M42:N42"/>
    <mergeCell ref="B43:D43"/>
    <mergeCell ref="E43:F43"/>
    <mergeCell ref="G43:H43"/>
    <mergeCell ref="I43:J43"/>
    <mergeCell ref="K43:L43"/>
    <mergeCell ref="M43:N43"/>
    <mergeCell ref="I38:J38"/>
    <mergeCell ref="K38:L38"/>
    <mergeCell ref="M38:N38"/>
    <mergeCell ref="B39:D39"/>
    <mergeCell ref="E39:F39"/>
    <mergeCell ref="G39:H39"/>
    <mergeCell ref="I39:J39"/>
    <mergeCell ref="K39:L39"/>
    <mergeCell ref="M39:N39"/>
    <mergeCell ref="A27:D27"/>
    <mergeCell ref="E27:F27"/>
    <mergeCell ref="G27:H27"/>
    <mergeCell ref="I27:J27"/>
    <mergeCell ref="K27:L27"/>
    <mergeCell ref="M27:N27"/>
    <mergeCell ref="M19:N19"/>
    <mergeCell ref="A20:D20"/>
    <mergeCell ref="E20:F20"/>
    <mergeCell ref="G20:H20"/>
    <mergeCell ref="I20:J20"/>
    <mergeCell ref="K20:L20"/>
    <mergeCell ref="M20:N20"/>
    <mergeCell ref="B19:D19"/>
    <mergeCell ref="E19:F19"/>
    <mergeCell ref="G19:H19"/>
    <mergeCell ref="I19:J19"/>
    <mergeCell ref="K19:L19"/>
    <mergeCell ref="M23:N23"/>
    <mergeCell ref="B23:D23"/>
    <mergeCell ref="E23:F23"/>
    <mergeCell ref="G23:H23"/>
    <mergeCell ref="I23:J23"/>
    <mergeCell ref="K23:L23"/>
    <mergeCell ref="M17:N17"/>
    <mergeCell ref="B18:D18"/>
    <mergeCell ref="E18:F18"/>
    <mergeCell ref="G18:H18"/>
    <mergeCell ref="I18:J18"/>
    <mergeCell ref="K18:L18"/>
    <mergeCell ref="M18:N18"/>
    <mergeCell ref="B17:D17"/>
    <mergeCell ref="E17:F17"/>
    <mergeCell ref="G17:H17"/>
    <mergeCell ref="I17:J17"/>
    <mergeCell ref="K17:L17"/>
    <mergeCell ref="M16:N16"/>
    <mergeCell ref="B6:D6"/>
    <mergeCell ref="A1:N2"/>
    <mergeCell ref="E3:H3"/>
    <mergeCell ref="I3:L3"/>
    <mergeCell ref="A15:N15"/>
    <mergeCell ref="I14:J14"/>
    <mergeCell ref="K14:L14"/>
    <mergeCell ref="B12:D12"/>
    <mergeCell ref="I12:J12"/>
    <mergeCell ref="K12:L12"/>
    <mergeCell ref="A14:D14"/>
    <mergeCell ref="G14:H14"/>
    <mergeCell ref="E4:F4"/>
    <mergeCell ref="G4:H4"/>
    <mergeCell ref="E6:F6"/>
    <mergeCell ref="B16:D16"/>
    <mergeCell ref="E16:F16"/>
    <mergeCell ref="G16:H16"/>
    <mergeCell ref="I16:J16"/>
    <mergeCell ref="K16:L16"/>
    <mergeCell ref="G6:H6"/>
    <mergeCell ref="E7:F7"/>
    <mergeCell ref="G7:H7"/>
    <mergeCell ref="M3:N4"/>
    <mergeCell ref="A5:N5"/>
    <mergeCell ref="B3:D4"/>
    <mergeCell ref="A3:A4"/>
    <mergeCell ref="I4:J4"/>
    <mergeCell ref="K4:L4"/>
    <mergeCell ref="I6:J6"/>
    <mergeCell ref="K6:L6"/>
    <mergeCell ref="I7:J7"/>
    <mergeCell ref="K7:L7"/>
    <mergeCell ref="B7:D7"/>
    <mergeCell ref="M6:N6"/>
    <mergeCell ref="M7:N7"/>
    <mergeCell ref="G11:H11"/>
    <mergeCell ref="E14:F14"/>
    <mergeCell ref="B8:D8"/>
    <mergeCell ref="E8:F8"/>
    <mergeCell ref="G8:H8"/>
    <mergeCell ref="I8:J8"/>
    <mergeCell ref="K8:L8"/>
    <mergeCell ref="B10:D10"/>
    <mergeCell ref="E10:F10"/>
    <mergeCell ref="G10:H10"/>
    <mergeCell ref="I10:J10"/>
    <mergeCell ref="K10:L10"/>
    <mergeCell ref="B13:D13"/>
    <mergeCell ref="E13:F13"/>
    <mergeCell ref="G13:H13"/>
    <mergeCell ref="K13:L13"/>
    <mergeCell ref="M8:N8"/>
    <mergeCell ref="M9:N9"/>
    <mergeCell ref="M10:N10"/>
    <mergeCell ref="A21:N21"/>
    <mergeCell ref="B22:D22"/>
    <mergeCell ref="E22:F22"/>
    <mergeCell ref="G22:H22"/>
    <mergeCell ref="I22:J22"/>
    <mergeCell ref="K22:L22"/>
    <mergeCell ref="M22:N22"/>
    <mergeCell ref="M12:N12"/>
    <mergeCell ref="M11:N11"/>
    <mergeCell ref="M14:N14"/>
    <mergeCell ref="B9:D9"/>
    <mergeCell ref="E9:F9"/>
    <mergeCell ref="G9:H9"/>
    <mergeCell ref="I9:J9"/>
    <mergeCell ref="K9:L9"/>
    <mergeCell ref="E12:F12"/>
    <mergeCell ref="G12:H12"/>
    <mergeCell ref="B11:D11"/>
    <mergeCell ref="I11:J11"/>
    <mergeCell ref="K11:L11"/>
    <mergeCell ref="E11:F11"/>
    <mergeCell ref="M24:N24"/>
    <mergeCell ref="A26:D26"/>
    <mergeCell ref="E26:F26"/>
    <mergeCell ref="G26:H26"/>
    <mergeCell ref="I26:J26"/>
    <mergeCell ref="K26:L26"/>
    <mergeCell ref="M26:N26"/>
    <mergeCell ref="B24:D24"/>
    <mergeCell ref="E24:F24"/>
    <mergeCell ref="G24:H24"/>
    <mergeCell ref="I24:J24"/>
    <mergeCell ref="K24:L24"/>
    <mergeCell ref="A28:N28"/>
    <mergeCell ref="B29:D29"/>
    <mergeCell ref="E29:F29"/>
    <mergeCell ref="G29:H29"/>
    <mergeCell ref="I29:J29"/>
    <mergeCell ref="K29:L29"/>
    <mergeCell ref="M29:N29"/>
    <mergeCell ref="B30:D30"/>
    <mergeCell ref="E30:F30"/>
    <mergeCell ref="G30:H30"/>
    <mergeCell ref="I30:J30"/>
    <mergeCell ref="K30:L30"/>
    <mergeCell ref="M30:N30"/>
    <mergeCell ref="B31:D31"/>
    <mergeCell ref="E31:F31"/>
    <mergeCell ref="G31:H31"/>
    <mergeCell ref="I31:J31"/>
    <mergeCell ref="K31:L31"/>
    <mergeCell ref="M31:N31"/>
    <mergeCell ref="B32:D32"/>
    <mergeCell ref="E32:F32"/>
    <mergeCell ref="G32:H32"/>
    <mergeCell ref="I32:J32"/>
    <mergeCell ref="K32:L32"/>
    <mergeCell ref="M32:N32"/>
    <mergeCell ref="A34:D34"/>
    <mergeCell ref="E34:F34"/>
    <mergeCell ref="G34:H34"/>
    <mergeCell ref="I34:J34"/>
    <mergeCell ref="K34:L34"/>
    <mergeCell ref="M34:N34"/>
    <mergeCell ref="B33:D33"/>
    <mergeCell ref="E33:F33"/>
    <mergeCell ref="G33:H33"/>
    <mergeCell ref="I33:J33"/>
    <mergeCell ref="K33:L33"/>
    <mergeCell ref="M33:N33"/>
    <mergeCell ref="A64:M64"/>
    <mergeCell ref="A66:D66"/>
    <mergeCell ref="A35:N35"/>
    <mergeCell ref="B36:D36"/>
    <mergeCell ref="E36:F36"/>
    <mergeCell ref="G36:H36"/>
    <mergeCell ref="I36:J36"/>
    <mergeCell ref="K36:L36"/>
    <mergeCell ref="M36:N36"/>
    <mergeCell ref="B37:D37"/>
    <mergeCell ref="E37:F37"/>
    <mergeCell ref="G37:H37"/>
    <mergeCell ref="I37:J37"/>
    <mergeCell ref="K37:L37"/>
    <mergeCell ref="M37:N37"/>
    <mergeCell ref="A40:D40"/>
    <mergeCell ref="E40:F40"/>
    <mergeCell ref="G40:H40"/>
    <mergeCell ref="I40:J40"/>
    <mergeCell ref="K40:L40"/>
    <mergeCell ref="M40:N40"/>
    <mergeCell ref="B38:D38"/>
    <mergeCell ref="E38:F38"/>
    <mergeCell ref="G38:H38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використання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2024-12-24T07:05:41Z</dcterms:modified>
</cp:coreProperties>
</file>