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</sheets>
  <definedNames>
    <definedName function="false" hidden="false" localSheetId="0" name="_xlnm.Print_Area" vbProcedure="false">'Список планів'!$A$1:$M$11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<sst xmlns="http://schemas.openxmlformats.org/spreadsheetml/2006/main" count="129" uniqueCount="118">
  <si>
    <t xml:space="preserve">РІЧНИЙ ПЛАН ЗАКУПІВЕЛЬ НА 2020 р. УЖКГ та будівництва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</si>
  <si>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</si>
  <si>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</si>
  <si>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</si>
  <si>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</si>
  <si>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</si>
  <si>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</si>
  <si>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</si>
  <si>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</si>
  <si>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</si>
  <si>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</si>
  <si>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</si>
  <si>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</si>
  <si>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</si>
  <si>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</si>
  <si>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</si>
  <si>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</si>
  <si>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</si>
  <si>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</si>
  <si>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</si>
  <si>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</si>
  <si>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</si>
  <si>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</si>
  <si>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</si>
  <si>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</si>
  <si>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50530000-9 </t>
  </si>
  <si>
    <t xml:space="preserve">Послуги з технічного обслуговування внутрішньобудинкових газових мереж багатоповерхових житлових будинків в м. Покров Дніпропетровської області</t>
  </si>
  <si>
    <t xml:space="preserve">UAH</t>
  </si>
  <si>
    <t xml:space="preserve">Відкриті торги</t>
  </si>
  <si>
    <t xml:space="preserve">01.01.2020</t>
  </si>
  <si>
    <t xml:space="preserve">2020</t>
  </si>
  <si>
    <t xml:space="preserve">77210000-5</t>
  </si>
  <si>
    <t xml:space="preserve">Послуги з видалення дерев в м. Покров Дніпропетровської області</t>
  </si>
  <si>
    <t xml:space="preserve">45230000-8</t>
  </si>
  <si>
    <t xml:space="preserve">Капітальний ремонт внутрішньоквартальної дороги по вул. Центральна, 81, 83, 85, 87 в м. Покров Дніпропетровської області. Коригування</t>
  </si>
  <si>
    <t xml:space="preserve">01.02.2020</t>
  </si>
  <si>
    <t xml:space="preserve">Голова тендерного комітету УЖКГ та будівництва</t>
  </si>
  <si>
    <t xml:space="preserve">Ребенок В.В.</t>
  </si>
  <si>
    <t xml:space="preserve">Секретар тендерного комітету УЖКГ та будівництва</t>
  </si>
  <si>
    <t xml:space="preserve">Коркодола А.Г.</t>
  </si>
  <si>
    <t xml:space="preserve">Без застосування електронної системи</t>
  </si>
  <si>
    <t xml:space="preserve">Допорогові закупівлі</t>
  </si>
  <si>
    <t xml:space="preserve">open_belowThreshold</t>
  </si>
  <si>
    <t xml:space="preserve">open_aboveThresholdUA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</si>
  <si>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</si>
  <si>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</si>
  <si>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</si>
  <si>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</si>
  <si>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Звіт про укладений договір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</si>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</sst>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A0A0A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dashed"/>
      <top style="dashed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A0A0A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1" zoomScalePageLayoutView="8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0" width="18.28"/>
    <col collapsed="false" customWidth="true" hidden="false" outlineLevel="0" max="2" min="2" style="0" width="11"/>
    <col collapsed="false" customWidth="true" hidden="false" outlineLevel="0" max="3" min="3" style="1" width="39.14"/>
    <col collapsed="false" customWidth="true" hidden="false" outlineLevel="0" max="4" min="4" style="0" width="14.28"/>
    <col collapsed="false" customWidth="true" hidden="false" outlineLevel="0" max="5" min="5" style="2" width="14.28"/>
    <col collapsed="false" customWidth="true" hidden="false" outlineLevel="0" max="6" min="6" style="2" width="14.71"/>
    <col collapsed="false" customWidth="true" hidden="false" outlineLevel="0" max="7" min="7" style="3" width="20.71"/>
    <col collapsed="false" customWidth="true" hidden="false" outlineLevel="0" max="8" min="8" style="2" width="17.71"/>
    <col collapsed="false" customWidth="true" hidden="false" outlineLevel="0" max="9" min="9" style="2" width="16.28"/>
    <col collapsed="false" customWidth="true" hidden="false" outlineLevel="0" max="10" min="10" style="2" width="28.86"/>
    <col collapsed="false" customWidth="true" hidden="false" outlineLevel="0" max="11" min="11" style="2" width="20.71"/>
    <col collapsed="false" customWidth="true" hidden="false" outlineLevel="0" max="12" min="12" style="4" width="13.57"/>
    <col collapsed="false" customWidth="true" hidden="false" outlineLevel="0" max="13" min="13" style="0" width="16.28"/>
    <col collapsed="false" customWidth="true" hidden="false" outlineLevel="0" max="1025" min="14" style="0" width="8.53"/>
  </cols>
  <sheetData>
    <row r="1" customFormat="false" ht="72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8" customFormat="true" ht="85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7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="8" customFormat="true" ht="12.75" hidden="false" customHeight="true" outlineLevel="0" collapsed="false">
      <c r="A3" s="9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73.5" hidden="false" customHeight="true" outlineLevel="0" collapsed="false">
      <c r="A4" s="11" t="s">
        <v>25</v>
      </c>
      <c r="B4" s="11"/>
      <c r="C4" s="12" t="s">
        <v>26</v>
      </c>
      <c r="D4" s="11" t="n">
        <v>2240</v>
      </c>
      <c r="E4" s="13"/>
      <c r="F4" s="13"/>
      <c r="G4" s="14" t="n">
        <v>1500000</v>
      </c>
      <c r="H4" s="13" t="s">
        <v>27</v>
      </c>
      <c r="I4" s="13" t="s">
        <v>28</v>
      </c>
      <c r="J4" s="13" t="s">
        <v>29</v>
      </c>
      <c r="K4" s="13" t="s">
        <v>30</v>
      </c>
      <c r="L4" s="15"/>
      <c r="M4" s="16"/>
    </row>
    <row r="5" customFormat="false" ht="48" hidden="false" customHeight="true" outlineLevel="0" collapsed="false">
      <c r="A5" s="11" t="s">
        <v>31</v>
      </c>
      <c r="B5" s="11"/>
      <c r="C5" s="17" t="s">
        <v>32</v>
      </c>
      <c r="D5" s="11" t="n">
        <v>2240</v>
      </c>
      <c r="E5" s="13"/>
      <c r="F5" s="13"/>
      <c r="G5" s="14" t="n">
        <v>810000</v>
      </c>
      <c r="H5" s="13" t="s">
        <v>27</v>
      </c>
      <c r="I5" s="13" t="s">
        <v>28</v>
      </c>
      <c r="J5" s="13" t="s">
        <v>29</v>
      </c>
      <c r="K5" s="13" t="s">
        <v>30</v>
      </c>
      <c r="L5" s="15"/>
      <c r="M5" s="16"/>
    </row>
    <row r="6" customFormat="false" ht="60" hidden="false" customHeight="false" outlineLevel="0" collapsed="false">
      <c r="A6" s="11" t="s">
        <v>33</v>
      </c>
      <c r="B6" s="11"/>
      <c r="C6" s="17" t="s">
        <v>34</v>
      </c>
      <c r="D6" s="11" t="n">
        <v>3132</v>
      </c>
      <c r="E6" s="13"/>
      <c r="F6" s="13"/>
      <c r="G6" s="14" t="n">
        <v>3800000</v>
      </c>
      <c r="H6" s="13" t="s">
        <v>27</v>
      </c>
      <c r="I6" s="13" t="s">
        <v>28</v>
      </c>
      <c r="J6" s="13" t="s">
        <v>35</v>
      </c>
      <c r="K6" s="13" t="s">
        <v>30</v>
      </c>
      <c r="L6" s="15"/>
      <c r="M6" s="16"/>
    </row>
    <row r="9" customFormat="false" ht="18.75" hidden="false" customHeight="false" outlineLevel="0" collapsed="false">
      <c r="C9" s="18" t="s">
        <v>36</v>
      </c>
      <c r="D9" s="18"/>
      <c r="E9" s="18"/>
      <c r="F9" s="19"/>
      <c r="G9" s="20"/>
      <c r="H9" s="19"/>
      <c r="I9" s="19"/>
      <c r="J9" s="19" t="s">
        <v>37</v>
      </c>
    </row>
    <row r="10" customFormat="false" ht="18.75" hidden="false" customHeight="false" outlineLevel="0" collapsed="false">
      <c r="C10" s="21"/>
      <c r="D10" s="22"/>
      <c r="E10" s="19"/>
      <c r="F10" s="19"/>
      <c r="G10" s="20"/>
      <c r="H10" s="19"/>
      <c r="I10" s="19"/>
      <c r="J10" s="19"/>
    </row>
    <row r="11" customFormat="false" ht="18.75" hidden="false" customHeight="false" outlineLevel="0" collapsed="false">
      <c r="C11" s="23" t="s">
        <v>38</v>
      </c>
      <c r="D11" s="23"/>
      <c r="E11" s="23"/>
      <c r="F11" s="19"/>
      <c r="G11" s="20"/>
      <c r="H11" s="19"/>
      <c r="I11" s="19"/>
      <c r="J11" s="19" t="s">
        <v>39</v>
      </c>
    </row>
  </sheetData>
  <mergeCells count="3">
    <mergeCell ref="A1:M1"/>
    <mergeCell ref="C9:E9"/>
    <mergeCell ref="C11:E11"/>
  </mergeCells>
  <dataValidations count="6">
    <dataValidation allowBlank="true" operator="greaterThanOrEqual" showDropDown="false" showErrorMessage="true" showInputMessage="true" sqref="G4:G11" type="decimal">
      <formula1>0</formula1>
      <formula2>0</formula2>
    </dataValidation>
    <dataValidation allowBlank="true" operator="between" showDropDown="false" showErrorMessage="true" showInputMessage="true" sqref="I4:I11" type="list">
      <formula1>'Тип процедури'!$A$1:$A$10</formula1>
      <formula2>0</formula2>
    </dataValidation>
    <dataValidation allowBlank="true" operator="between" showDropDown="false" showErrorMessage="true" showInputMessage="true" sqref="K4:K11" type="list">
      <formula1>Рік!$A$1:$A$3</formula1>
      <formula2>0</formula2>
    </dataValidation>
    <dataValidation allowBlank="true" operator="between" showDropDown="false" showErrorMessage="true" showInputMessage="true" sqref="H4:H11" type="list">
      <formula1>Валюти!$A$1:$A$5</formula1>
      <formula2>0</formula2>
    </dataValidation>
    <dataValidation allowBlank="true" operator="between" showDropDown="false" showErrorMessage="true" showInputMessage="true" sqref="D4:F11" type="list">
      <formula1>КЕКВ!$A$1:$A$56</formula1>
      <formula2>0</formula2>
    </dataValidation>
    <dataValidation allowBlank="true" operator="between" showDropDown="false" showErrorMessage="true" showInputMessage="true" sqref="J4:J11" type="list">
      <formula1>'Початок проведення закупівлі'!$A$1:$A$36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0" width="48.85"/>
    <col collapsed="false" customWidth="true" hidden="false" outlineLevel="0" max="2" min="2" style="0" width="39.43"/>
    <col collapsed="false" customWidth="true" hidden="false" outlineLevel="0" max="1025" min="3" style="0" width="8.53"/>
  </cols>
  <sheetData>
    <row r="1" customFormat="false" ht="15" hidden="false" customHeight="false" outlineLevel="0" collapsed="false">
      <c r="A1" s="8" t="s">
        <v>40</v>
      </c>
      <c r="B1" s="8"/>
    </row>
    <row r="2" customFormat="false" ht="15" hidden="false" customHeight="false" outlineLevel="0" collapsed="false">
      <c r="A2" s="8" t="s">
        <v>41</v>
      </c>
      <c r="B2" s="8" t="s">
        <v>42</v>
      </c>
    </row>
    <row r="3" customFormat="false" ht="15" hidden="false" customHeight="false" outlineLevel="0" collapsed="false">
      <c r="A3" s="8" t="s">
        <v>28</v>
      </c>
      <c r="B3" s="8" t="s">
        <v>43</v>
      </c>
    </row>
    <row r="4" customFormat="false" ht="15" hidden="false" customHeight="false" outlineLevel="0" collapsed="false">
      <c r="A4" s="8" t="s">
        <v>44</v>
      </c>
      <c r="B4" s="8" t="s">
        <v>45</v>
      </c>
    </row>
    <row r="5" customFormat="false" ht="15" hidden="false" customHeight="false" outlineLevel="0" collapsed="false">
      <c r="A5" s="8" t="s">
        <v>46</v>
      </c>
      <c r="B5" s="8" t="s">
        <v>47</v>
      </c>
    </row>
    <row r="6" customFormat="false" ht="15" hidden="false" customHeight="false" outlineLevel="0" collapsed="false">
      <c r="A6" s="8" t="s">
        <v>48</v>
      </c>
      <c r="B6" s="8" t="s">
        <v>49</v>
      </c>
    </row>
    <row r="7" customFormat="false" ht="15" hidden="false" customHeight="false" outlineLevel="0" collapsed="false">
      <c r="A7" s="8" t="s">
        <v>50</v>
      </c>
      <c r="B7" s="8" t="s">
        <v>51</v>
      </c>
    </row>
    <row r="8" customFormat="false" ht="15" hidden="false" customHeight="false" outlineLevel="0" collapsed="false">
      <c r="A8" s="8" t="s">
        <v>52</v>
      </c>
      <c r="B8" s="8" t="s">
        <v>53</v>
      </c>
    </row>
    <row r="9" customFormat="false" ht="15" hidden="false" customHeight="false" outlineLevel="0" collapsed="false">
      <c r="A9" s="8" t="s">
        <v>54</v>
      </c>
      <c r="B9" s="8" t="s">
        <v>55</v>
      </c>
    </row>
    <row r="10" customFormat="false" ht="15" hidden="false" customHeight="false" outlineLevel="0" collapsed="false">
      <c r="A10" s="8" t="s">
        <v>56</v>
      </c>
      <c r="B10" s="8" t="s">
        <v>57</v>
      </c>
    </row>
  </sheetData>
  <sheetProtection sheet="true" password="8805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27</v>
      </c>
    </row>
    <row r="2" customFormat="false" ht="15" hidden="false" customHeight="false" outlineLevel="0" collapsed="false">
      <c r="A2" s="0" t="s">
        <v>58</v>
      </c>
    </row>
    <row r="3" customFormat="false" ht="15" hidden="false" customHeight="false" outlineLevel="0" collapsed="false">
      <c r="A3" s="0" t="s">
        <v>59</v>
      </c>
    </row>
    <row r="4" customFormat="false" ht="15" hidden="false" customHeight="false" outlineLevel="0" collapsed="false">
      <c r="A4" s="0" t="s">
        <v>60</v>
      </c>
    </row>
    <row r="5" customFormat="false" ht="15" hidden="false" customHeight="false" outlineLevel="0" collapsed="false">
      <c r="A5" s="0" t="s">
        <v>61</v>
      </c>
    </row>
  </sheetData>
  <sheetProtection sheet="true" password="dd03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9.85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0" t="n">
        <f aca="true">YEAR(TODAY())-1</f>
        <v>2019</v>
      </c>
    </row>
    <row r="2" customFormat="false" ht="15" hidden="false" customHeight="false" outlineLevel="0" collapsed="false">
      <c r="A2" s="0" t="n">
        <f aca="true">YEAR(TODAY())</f>
        <v>2020</v>
      </c>
    </row>
    <row r="3" customFormat="false" ht="15" hidden="false" customHeight="false" outlineLevel="0" collapsed="false">
      <c r="A3" s="0" t="n">
        <f aca="true">YEAR(TODAY())+1</f>
        <v>2021</v>
      </c>
    </row>
  </sheetData>
  <sheetProtection sheet="true" password="8805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6" activeCellId="0" sqref="A16"/>
    </sheetView>
  </sheetViews>
  <sheetFormatPr defaultRowHeight="15" zeroHeight="false" outlineLevelRow="0" outlineLevelCol="0"/>
  <cols>
    <col collapsed="false" customWidth="true" hidden="false" outlineLevel="0" max="1" min="1" style="0" width="16.43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0" t="str">
        <f aca="true">CONCATENATE("01.01.",YEAR(TODAY())-1)</f>
        <v>01.01.2019</v>
      </c>
    </row>
    <row r="2" customFormat="false" ht="15" hidden="false" customHeight="false" outlineLevel="0" collapsed="false">
      <c r="A2" s="0" t="str">
        <f aca="true">CONCATENATE("01.02.",YEAR(TODAY())-1)</f>
        <v>01.02.2019</v>
      </c>
    </row>
    <row r="3" customFormat="false" ht="15" hidden="false" customHeight="false" outlineLevel="0" collapsed="false">
      <c r="A3" s="0" t="str">
        <f aca="true">CONCATENATE("01.03.",YEAR(TODAY())-1)</f>
        <v>01.03.2019</v>
      </c>
    </row>
    <row r="4" customFormat="false" ht="15" hidden="false" customHeight="false" outlineLevel="0" collapsed="false">
      <c r="A4" s="0" t="str">
        <f aca="true">CONCATENATE("01.04.",YEAR(TODAY())-1)</f>
        <v>01.04.2019</v>
      </c>
    </row>
    <row r="5" customFormat="false" ht="15" hidden="false" customHeight="false" outlineLevel="0" collapsed="false">
      <c r="A5" s="0" t="str">
        <f aca="true">CONCATENATE("01.05.",YEAR(TODAY())-1)</f>
        <v>01.05.2019</v>
      </c>
    </row>
    <row r="6" customFormat="false" ht="15" hidden="false" customHeight="false" outlineLevel="0" collapsed="false">
      <c r="A6" s="0" t="str">
        <f aca="true">CONCATENATE("01.06.",YEAR(TODAY())-1)</f>
        <v>01.06.2019</v>
      </c>
    </row>
    <row r="7" customFormat="false" ht="15" hidden="false" customHeight="false" outlineLevel="0" collapsed="false">
      <c r="A7" s="0" t="str">
        <f aca="true">CONCATENATE("01.07.",YEAR(TODAY())-1)</f>
        <v>01.07.2019</v>
      </c>
    </row>
    <row r="8" customFormat="false" ht="15" hidden="false" customHeight="false" outlineLevel="0" collapsed="false">
      <c r="A8" s="0" t="str">
        <f aca="true">CONCATENATE("01.08.",YEAR(TODAY())-1)</f>
        <v>01.08.2019</v>
      </c>
    </row>
    <row r="9" customFormat="false" ht="15" hidden="false" customHeight="false" outlineLevel="0" collapsed="false">
      <c r="A9" s="0" t="str">
        <f aca="true">CONCATENATE("01.09.",YEAR(TODAY())-1)</f>
        <v>01.09.2019</v>
      </c>
    </row>
    <row r="10" customFormat="false" ht="15" hidden="false" customHeight="false" outlineLevel="0" collapsed="false">
      <c r="A10" s="0" t="str">
        <f aca="true">CONCATENATE("01.10.",YEAR(TODAY())-1)</f>
        <v>01.10.2019</v>
      </c>
    </row>
    <row r="11" customFormat="false" ht="15" hidden="false" customHeight="false" outlineLevel="0" collapsed="false">
      <c r="A11" s="0" t="str">
        <f aca="true">CONCATENATE("01.11.",YEAR(TODAY())-1)</f>
        <v>01.11.2019</v>
      </c>
    </row>
    <row r="12" customFormat="false" ht="15" hidden="false" customHeight="false" outlineLevel="0" collapsed="false">
      <c r="A12" s="0" t="str">
        <f aca="true">CONCATENATE("01.12.",YEAR(TODAY())-1)</f>
        <v>01.12.2019</v>
      </c>
    </row>
    <row r="13" customFormat="false" ht="15" hidden="false" customHeight="false" outlineLevel="0" collapsed="false">
      <c r="A13" s="0" t="str">
        <f aca="true">CONCATENATE("01.01.",YEAR(TODAY()))</f>
        <v>01.01.2020</v>
      </c>
    </row>
    <row r="14" customFormat="false" ht="15" hidden="false" customHeight="false" outlineLevel="0" collapsed="false">
      <c r="A14" s="0" t="str">
        <f aca="true">CONCATENATE("01.02.",YEAR(TODAY()))</f>
        <v>01.02.2020</v>
      </c>
    </row>
    <row r="15" customFormat="false" ht="15" hidden="false" customHeight="false" outlineLevel="0" collapsed="false">
      <c r="A15" s="0" t="str">
        <f aca="true">CONCATENATE("01.03.",YEAR(TODAY()))</f>
        <v>01.03.2020</v>
      </c>
    </row>
    <row r="16" customFormat="false" ht="15" hidden="false" customHeight="false" outlineLevel="0" collapsed="false">
      <c r="A16" s="0" t="str">
        <f aca="true">CONCATENATE("01.04.",YEAR(TODAY()))</f>
        <v>01.04.2020</v>
      </c>
    </row>
    <row r="17" customFormat="false" ht="15" hidden="false" customHeight="false" outlineLevel="0" collapsed="false">
      <c r="A17" s="0" t="str">
        <f aca="true">CONCATENATE("01.05.",YEAR(TODAY()))</f>
        <v>01.05.2020</v>
      </c>
    </row>
    <row r="18" customFormat="false" ht="15" hidden="false" customHeight="false" outlineLevel="0" collapsed="false">
      <c r="A18" s="0" t="str">
        <f aca="true">CONCATENATE("01.06.",YEAR(TODAY()))</f>
        <v>01.06.2020</v>
      </c>
    </row>
    <row r="19" customFormat="false" ht="15" hidden="false" customHeight="false" outlineLevel="0" collapsed="false">
      <c r="A19" s="0" t="str">
        <f aca="true">CONCATENATE("01.07.",YEAR(TODAY()))</f>
        <v>01.07.2020</v>
      </c>
    </row>
    <row r="20" customFormat="false" ht="15" hidden="false" customHeight="false" outlineLevel="0" collapsed="false">
      <c r="A20" s="0" t="str">
        <f aca="true">CONCATENATE("01.08.",YEAR(TODAY()))</f>
        <v>01.08.2020</v>
      </c>
    </row>
    <row r="21" customFormat="false" ht="15" hidden="false" customHeight="false" outlineLevel="0" collapsed="false">
      <c r="A21" s="0" t="str">
        <f aca="true">CONCATENATE("01.09.",YEAR(TODAY()))</f>
        <v>01.09.2020</v>
      </c>
    </row>
    <row r="22" customFormat="false" ht="15" hidden="false" customHeight="false" outlineLevel="0" collapsed="false">
      <c r="A22" s="0" t="str">
        <f aca="true">CONCATENATE("01.10.",YEAR(TODAY()))</f>
        <v>01.10.2020</v>
      </c>
    </row>
    <row r="23" customFormat="false" ht="15" hidden="false" customHeight="false" outlineLevel="0" collapsed="false">
      <c r="A23" s="0" t="str">
        <f aca="true">CONCATENATE("01.11.",YEAR(TODAY()))</f>
        <v>01.11.2020</v>
      </c>
    </row>
    <row r="24" customFormat="false" ht="15" hidden="false" customHeight="false" outlineLevel="0" collapsed="false">
      <c r="A24" s="0" t="str">
        <f aca="true">CONCATENATE("01.12.",YEAR(TODAY()))</f>
        <v>01.12.2020</v>
      </c>
    </row>
    <row r="25" customFormat="false" ht="15" hidden="false" customHeight="false" outlineLevel="0" collapsed="false">
      <c r="A25" s="0" t="str">
        <f aca="true">CONCATENATE("01.01.",YEAR(TODAY())+1)</f>
        <v>01.01.2021</v>
      </c>
    </row>
    <row r="26" customFormat="false" ht="15" hidden="false" customHeight="false" outlineLevel="0" collapsed="false">
      <c r="A26" s="0" t="str">
        <f aca="true">CONCATENATE("01.02.",YEAR(TODAY())+1)</f>
        <v>01.02.2021</v>
      </c>
    </row>
    <row r="27" customFormat="false" ht="15" hidden="false" customHeight="false" outlineLevel="0" collapsed="false">
      <c r="A27" s="0" t="str">
        <f aca="true">CONCATENATE("01.03.",YEAR(TODAY())+1)</f>
        <v>01.03.2021</v>
      </c>
    </row>
    <row r="28" customFormat="false" ht="15" hidden="false" customHeight="false" outlineLevel="0" collapsed="false">
      <c r="A28" s="0" t="str">
        <f aca="true">CONCATENATE("01.04.",YEAR(TODAY())+1)</f>
        <v>01.04.2021</v>
      </c>
    </row>
    <row r="29" customFormat="false" ht="15" hidden="false" customHeight="false" outlineLevel="0" collapsed="false">
      <c r="A29" s="0" t="str">
        <f aca="true">CONCATENATE("01.05.",YEAR(TODAY())+1)</f>
        <v>01.05.2021</v>
      </c>
    </row>
    <row r="30" customFormat="false" ht="15" hidden="false" customHeight="false" outlineLevel="0" collapsed="false">
      <c r="A30" s="0" t="str">
        <f aca="true">CONCATENATE("01.06.",YEAR(TODAY())+1)</f>
        <v>01.06.2021</v>
      </c>
    </row>
    <row r="31" customFormat="false" ht="15" hidden="false" customHeight="false" outlineLevel="0" collapsed="false">
      <c r="A31" s="0" t="str">
        <f aca="true">CONCATENATE("01.07.",YEAR(TODAY())+1)</f>
        <v>01.07.2021</v>
      </c>
    </row>
    <row r="32" customFormat="false" ht="15" hidden="false" customHeight="false" outlineLevel="0" collapsed="false">
      <c r="A32" s="0" t="str">
        <f aca="true">CONCATENATE("01.08.",YEAR(TODAY())+1)</f>
        <v>01.08.2021</v>
      </c>
    </row>
    <row r="33" customFormat="false" ht="15" hidden="false" customHeight="false" outlineLevel="0" collapsed="false">
      <c r="A33" s="0" t="str">
        <f aca="true">CONCATENATE("01.09.",YEAR(TODAY())+1)</f>
        <v>01.09.2021</v>
      </c>
    </row>
    <row r="34" customFormat="false" ht="15" hidden="false" customHeight="false" outlineLevel="0" collapsed="false">
      <c r="A34" s="0" t="str">
        <f aca="true">CONCATENATE("01.10.",YEAR(TODAY())+1)</f>
        <v>01.10.2021</v>
      </c>
    </row>
    <row r="35" customFormat="false" ht="15" hidden="false" customHeight="false" outlineLevel="0" collapsed="false">
      <c r="A35" s="0" t="str">
        <f aca="true">CONCATENATE("01.11.",YEAR(TODAY())+1)</f>
        <v>01.11.2021</v>
      </c>
    </row>
    <row r="36" customFormat="false" ht="15" hidden="false" customHeight="false" outlineLevel="0" collapsed="false">
      <c r="A36" s="0" t="str">
        <f aca="true">CONCATENATE("01.12.",YEAR(TODAY())+1)</f>
        <v>01.12.2021</v>
      </c>
    </row>
  </sheetData>
  <sheetProtection sheet="true" password="8805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pageBreakPreview" topLeftCell="A31" colorId="64" zoomScale="100" zoomScaleNormal="100" zoomScalePageLayoutView="100" workbookViewId="0">
      <selection pane="topLeft" activeCell="A31" activeCellId="0" sqref="A31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93.86"/>
    <col collapsed="false" customWidth="true" hidden="false" outlineLevel="0" max="1025" min="3" style="0" width="8.53"/>
  </cols>
  <sheetData>
    <row r="1" customFormat="false" ht="15" hidden="false" customHeight="false" outlineLevel="0" collapsed="false">
      <c r="A1" s="2" t="n">
        <v>2000</v>
      </c>
      <c r="B1" s="0" t="s">
        <v>62</v>
      </c>
    </row>
    <row r="2" customFormat="false" ht="15" hidden="false" customHeight="false" outlineLevel="0" collapsed="false">
      <c r="A2" s="2" t="n">
        <v>2100</v>
      </c>
      <c r="B2" s="0" t="s">
        <v>63</v>
      </c>
    </row>
    <row r="3" customFormat="false" ht="15" hidden="false" customHeight="false" outlineLevel="0" collapsed="false">
      <c r="A3" s="2" t="n">
        <v>2110</v>
      </c>
      <c r="B3" s="0" t="s">
        <v>64</v>
      </c>
    </row>
    <row r="4" customFormat="false" ht="15" hidden="false" customHeight="false" outlineLevel="0" collapsed="false">
      <c r="A4" s="2" t="n">
        <v>2111</v>
      </c>
      <c r="B4" s="0" t="s">
        <v>65</v>
      </c>
    </row>
    <row r="5" customFormat="false" ht="15" hidden="false" customHeight="false" outlineLevel="0" collapsed="false">
      <c r="A5" s="2" t="n">
        <v>2112</v>
      </c>
      <c r="B5" s="0" t="s">
        <v>66</v>
      </c>
    </row>
    <row r="6" customFormat="false" ht="15" hidden="false" customHeight="false" outlineLevel="0" collapsed="false">
      <c r="A6" s="2" t="n">
        <v>2120</v>
      </c>
      <c r="B6" s="0" t="s">
        <v>67</v>
      </c>
    </row>
    <row r="7" customFormat="false" ht="15" hidden="false" customHeight="false" outlineLevel="0" collapsed="false">
      <c r="A7" s="2" t="n">
        <v>2200</v>
      </c>
      <c r="B7" s="0" t="s">
        <v>68</v>
      </c>
    </row>
    <row r="8" customFormat="false" ht="15" hidden="false" customHeight="false" outlineLevel="0" collapsed="false">
      <c r="A8" s="2" t="n">
        <v>2210</v>
      </c>
      <c r="B8" s="0" t="s">
        <v>69</v>
      </c>
    </row>
    <row r="9" customFormat="false" ht="15" hidden="false" customHeight="false" outlineLevel="0" collapsed="false">
      <c r="A9" s="2" t="n">
        <v>2220</v>
      </c>
      <c r="B9" s="0" t="s">
        <v>70</v>
      </c>
    </row>
    <row r="10" customFormat="false" ht="15" hidden="false" customHeight="false" outlineLevel="0" collapsed="false">
      <c r="A10" s="2" t="n">
        <v>2230</v>
      </c>
      <c r="B10" s="0" t="s">
        <v>71</v>
      </c>
    </row>
    <row r="11" customFormat="false" ht="15" hidden="false" customHeight="false" outlineLevel="0" collapsed="false">
      <c r="A11" s="2" t="n">
        <v>2240</v>
      </c>
      <c r="B11" s="0" t="s">
        <v>72</v>
      </c>
    </row>
    <row r="12" customFormat="false" ht="15" hidden="false" customHeight="false" outlineLevel="0" collapsed="false">
      <c r="A12" s="2" t="n">
        <v>2250</v>
      </c>
      <c r="B12" s="0" t="s">
        <v>73</v>
      </c>
    </row>
    <row r="13" customFormat="false" ht="15" hidden="false" customHeight="false" outlineLevel="0" collapsed="false">
      <c r="A13" s="2" t="n">
        <v>2260</v>
      </c>
      <c r="B13" s="0" t="s">
        <v>74</v>
      </c>
    </row>
    <row r="14" customFormat="false" ht="15" hidden="false" customHeight="false" outlineLevel="0" collapsed="false">
      <c r="A14" s="2" t="n">
        <v>2270</v>
      </c>
      <c r="B14" s="0" t="s">
        <v>75</v>
      </c>
    </row>
    <row r="15" customFormat="false" ht="15" hidden="false" customHeight="false" outlineLevel="0" collapsed="false">
      <c r="A15" s="2" t="n">
        <v>2271</v>
      </c>
      <c r="B15" s="0" t="s">
        <v>76</v>
      </c>
    </row>
    <row r="16" customFormat="false" ht="15" hidden="false" customHeight="false" outlineLevel="0" collapsed="false">
      <c r="A16" s="2" t="n">
        <v>2272</v>
      </c>
      <c r="B16" s="0" t="s">
        <v>77</v>
      </c>
    </row>
    <row r="17" customFormat="false" ht="15" hidden="false" customHeight="false" outlineLevel="0" collapsed="false">
      <c r="A17" s="2" t="n">
        <v>2273</v>
      </c>
      <c r="B17" s="0" t="s">
        <v>78</v>
      </c>
    </row>
    <row r="18" customFormat="false" ht="15" hidden="false" customHeight="false" outlineLevel="0" collapsed="false">
      <c r="A18" s="2" t="n">
        <v>2274</v>
      </c>
      <c r="B18" s="0" t="s">
        <v>79</v>
      </c>
    </row>
    <row r="19" customFormat="false" ht="15" hidden="false" customHeight="false" outlineLevel="0" collapsed="false">
      <c r="A19" s="2" t="n">
        <v>2275</v>
      </c>
      <c r="B19" s="0" t="s">
        <v>80</v>
      </c>
    </row>
    <row r="20" customFormat="false" ht="15" hidden="false" customHeight="false" outlineLevel="0" collapsed="false">
      <c r="A20" s="2" t="n">
        <v>2276</v>
      </c>
      <c r="B20" s="0" t="s">
        <v>81</v>
      </c>
    </row>
    <row r="21" customFormat="false" ht="15" hidden="false" customHeight="false" outlineLevel="0" collapsed="false">
      <c r="A21" s="2" t="n">
        <v>2280</v>
      </c>
      <c r="B21" s="0" t="s">
        <v>82</v>
      </c>
    </row>
    <row r="22" customFormat="false" ht="15" hidden="false" customHeight="false" outlineLevel="0" collapsed="false">
      <c r="A22" s="2" t="n">
        <v>2281</v>
      </c>
      <c r="B22" s="0" t="s">
        <v>83</v>
      </c>
    </row>
    <row r="23" customFormat="false" ht="15" hidden="false" customHeight="false" outlineLevel="0" collapsed="false">
      <c r="A23" s="2" t="n">
        <v>2282</v>
      </c>
      <c r="B23" s="0" t="s">
        <v>84</v>
      </c>
    </row>
    <row r="24" customFormat="false" ht="15" hidden="false" customHeight="false" outlineLevel="0" collapsed="false">
      <c r="A24" s="2" t="n">
        <v>2400</v>
      </c>
      <c r="B24" s="0" t="s">
        <v>85</v>
      </c>
    </row>
    <row r="25" customFormat="false" ht="15" hidden="false" customHeight="false" outlineLevel="0" collapsed="false">
      <c r="A25" s="2" t="n">
        <v>2410</v>
      </c>
      <c r="B25" s="0" t="s">
        <v>86</v>
      </c>
    </row>
    <row r="26" customFormat="false" ht="15" hidden="false" customHeight="false" outlineLevel="0" collapsed="false">
      <c r="A26" s="2" t="n">
        <v>2420</v>
      </c>
      <c r="B26" s="0" t="s">
        <v>87</v>
      </c>
    </row>
    <row r="27" customFormat="false" ht="15" hidden="false" customHeight="false" outlineLevel="0" collapsed="false">
      <c r="A27" s="2" t="n">
        <v>2600</v>
      </c>
      <c r="B27" s="0" t="s">
        <v>88</v>
      </c>
    </row>
    <row r="28" customFormat="false" ht="15" hidden="false" customHeight="false" outlineLevel="0" collapsed="false">
      <c r="A28" s="2" t="n">
        <v>2610</v>
      </c>
      <c r="B28" s="0" t="s">
        <v>89</v>
      </c>
    </row>
    <row r="29" customFormat="false" ht="15" hidden="false" customHeight="false" outlineLevel="0" collapsed="false">
      <c r="A29" s="2" t="n">
        <v>2620</v>
      </c>
      <c r="B29" s="0" t="s">
        <v>90</v>
      </c>
    </row>
    <row r="30" customFormat="false" ht="15" hidden="false" customHeight="false" outlineLevel="0" collapsed="false">
      <c r="A30" s="2" t="n">
        <v>2630</v>
      </c>
      <c r="B30" s="0" t="s">
        <v>91</v>
      </c>
    </row>
    <row r="31" customFormat="false" ht="15" hidden="false" customHeight="false" outlineLevel="0" collapsed="false">
      <c r="A31" s="2" t="n">
        <v>2700</v>
      </c>
      <c r="B31" s="0" t="s">
        <v>92</v>
      </c>
    </row>
    <row r="32" customFormat="false" ht="15" hidden="false" customHeight="false" outlineLevel="0" collapsed="false">
      <c r="A32" s="2" t="n">
        <v>2710</v>
      </c>
      <c r="B32" s="0" t="s">
        <v>93</v>
      </c>
    </row>
    <row r="33" customFormat="false" ht="15" hidden="false" customHeight="false" outlineLevel="0" collapsed="false">
      <c r="A33" s="2" t="n">
        <v>2720</v>
      </c>
      <c r="B33" s="0" t="s">
        <v>94</v>
      </c>
    </row>
    <row r="34" customFormat="false" ht="15" hidden="false" customHeight="false" outlineLevel="0" collapsed="false">
      <c r="A34" s="2" t="n">
        <v>2730</v>
      </c>
      <c r="B34" s="0" t="s">
        <v>95</v>
      </c>
    </row>
    <row r="35" customFormat="false" ht="15" hidden="false" customHeight="false" outlineLevel="0" collapsed="false">
      <c r="A35" s="2" t="n">
        <v>2800</v>
      </c>
      <c r="B35" s="0" t="s">
        <v>96</v>
      </c>
    </row>
    <row r="36" customFormat="false" ht="15" hidden="false" customHeight="false" outlineLevel="0" collapsed="false">
      <c r="A36" s="2" t="n">
        <v>3000</v>
      </c>
      <c r="B36" s="0" t="s">
        <v>97</v>
      </c>
    </row>
    <row r="37" customFormat="false" ht="15" hidden="false" customHeight="false" outlineLevel="0" collapsed="false">
      <c r="A37" s="2" t="n">
        <v>3100</v>
      </c>
      <c r="B37" s="0" t="s">
        <v>98</v>
      </c>
    </row>
    <row r="38" customFormat="false" ht="15" hidden="false" customHeight="false" outlineLevel="0" collapsed="false">
      <c r="A38" s="2" t="n">
        <v>3110</v>
      </c>
      <c r="B38" s="0" t="s">
        <v>99</v>
      </c>
    </row>
    <row r="39" customFormat="false" ht="15" hidden="false" customHeight="false" outlineLevel="0" collapsed="false">
      <c r="A39" s="2" t="n">
        <v>3120</v>
      </c>
      <c r="B39" s="0" t="s">
        <v>100</v>
      </c>
    </row>
    <row r="40" customFormat="false" ht="15" hidden="false" customHeight="false" outlineLevel="0" collapsed="false">
      <c r="A40" s="2" t="n">
        <v>3121</v>
      </c>
      <c r="B40" s="0" t="s">
        <v>101</v>
      </c>
    </row>
    <row r="41" customFormat="false" ht="15" hidden="false" customHeight="false" outlineLevel="0" collapsed="false">
      <c r="A41" s="2" t="n">
        <v>3122</v>
      </c>
      <c r="B41" s="0" t="s">
        <v>102</v>
      </c>
    </row>
    <row r="42" customFormat="false" ht="15" hidden="false" customHeight="false" outlineLevel="0" collapsed="false">
      <c r="A42" s="2" t="n">
        <v>3130</v>
      </c>
      <c r="B42" s="0" t="s">
        <v>103</v>
      </c>
    </row>
    <row r="43" customFormat="false" ht="15" hidden="false" customHeight="false" outlineLevel="0" collapsed="false">
      <c r="A43" s="2" t="n">
        <v>3131</v>
      </c>
      <c r="B43" s="0" t="s">
        <v>104</v>
      </c>
    </row>
    <row r="44" customFormat="false" ht="15" hidden="false" customHeight="false" outlineLevel="0" collapsed="false">
      <c r="A44" s="2" t="n">
        <v>3132</v>
      </c>
      <c r="B44" s="0" t="s">
        <v>105</v>
      </c>
    </row>
    <row r="45" customFormat="false" ht="15" hidden="false" customHeight="false" outlineLevel="0" collapsed="false">
      <c r="A45" s="2" t="n">
        <v>3140</v>
      </c>
      <c r="B45" s="0" t="s">
        <v>106</v>
      </c>
    </row>
    <row r="46" customFormat="false" ht="15" hidden="false" customHeight="false" outlineLevel="0" collapsed="false">
      <c r="A46" s="2" t="n">
        <v>3141</v>
      </c>
      <c r="B46" s="0" t="s">
        <v>107</v>
      </c>
    </row>
    <row r="47" customFormat="false" ht="15" hidden="false" customHeight="false" outlineLevel="0" collapsed="false">
      <c r="A47" s="2" t="n">
        <v>3142</v>
      </c>
      <c r="B47" s="0" t="s">
        <v>108</v>
      </c>
    </row>
    <row r="48" customFormat="false" ht="15" hidden="false" customHeight="false" outlineLevel="0" collapsed="false">
      <c r="A48" s="2" t="n">
        <v>3143</v>
      </c>
      <c r="B48" s="0" t="s">
        <v>109</v>
      </c>
    </row>
    <row r="49" customFormat="false" ht="15" hidden="false" customHeight="false" outlineLevel="0" collapsed="false">
      <c r="A49" s="2" t="n">
        <v>3150</v>
      </c>
      <c r="B49" s="0" t="s">
        <v>110</v>
      </c>
    </row>
    <row r="50" customFormat="false" ht="15" hidden="false" customHeight="false" outlineLevel="0" collapsed="false">
      <c r="A50" s="2" t="n">
        <v>3160</v>
      </c>
      <c r="B50" s="0" t="s">
        <v>111</v>
      </c>
    </row>
    <row r="51" customFormat="false" ht="15" hidden="false" customHeight="false" outlineLevel="0" collapsed="false">
      <c r="A51" s="2" t="n">
        <v>3200</v>
      </c>
      <c r="B51" s="0" t="s">
        <v>112</v>
      </c>
    </row>
    <row r="52" customFormat="false" ht="15" hidden="false" customHeight="false" outlineLevel="0" collapsed="false">
      <c r="A52" s="2" t="n">
        <v>3210</v>
      </c>
      <c r="B52" s="0" t="s">
        <v>113</v>
      </c>
    </row>
    <row r="53" customFormat="false" ht="15" hidden="false" customHeight="false" outlineLevel="0" collapsed="false">
      <c r="A53" s="2" t="n">
        <v>3220</v>
      </c>
      <c r="B53" s="0" t="s">
        <v>114</v>
      </c>
    </row>
    <row r="54" customFormat="false" ht="15" hidden="false" customHeight="false" outlineLevel="0" collapsed="false">
      <c r="A54" s="2" t="n">
        <v>3230</v>
      </c>
      <c r="B54" s="0" t="s">
        <v>115</v>
      </c>
    </row>
    <row r="55" customFormat="false" ht="15" hidden="false" customHeight="false" outlineLevel="0" collapsed="false">
      <c r="A55" s="2" t="n">
        <v>3240</v>
      </c>
      <c r="B55" s="0" t="s">
        <v>116</v>
      </c>
    </row>
    <row r="56" customFormat="false" ht="15" hidden="false" customHeight="false" outlineLevel="0" collapsed="false">
      <c r="A56" s="2" t="n">
        <v>9000</v>
      </c>
      <c r="B56" s="0" t="s">
        <v>117</v>
      </c>
    </row>
  </sheetData>
  <sheetProtection sheet="true" password="8805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Igor</cp:lastModifiedBy>
  <cp:lastPrinted>2020-01-14T08:33:43Z</cp:lastPrinted>
  <dcterms:modified xsi:type="dcterms:W3CDTF">2020-01-15T07:37:05Z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