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Тип процедури" sheetId="2" state="visible" r:id="rId3"/>
    <sheet name="Валюти" sheetId="3" state="visible" r:id="rId4"/>
    <sheet name="Рік" sheetId="4" state="visible" r:id="rId5"/>
    <sheet name="Початок проведення закупівлі" sheetId="5" state="visible" r:id="rId6"/>
    <sheet name="КЕКВ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<sst xmlns="http://schemas.openxmlformats.org/spreadsheetml/2006/main" count="834" uniqueCount="247">
  <si>
    <t xml:space="preserve">ФОРМА РІЧНОГО ПЛАНУ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</si>
  <si>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</si>
  <si>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</si>
  <si>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</si>
  <si>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</si>
  <si>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</si>
  <si>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</si>
  <si>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</si>
  <si>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</si>
  <si>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</si>
  <si>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</si>
  <si>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</si>
  <si>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</si>
  <si>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</si>
  <si>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</si>
  <si>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</si>
  <si>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</si>
  <si>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</si>
  <si>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</si>
  <si>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</si>
  <si>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</si>
  <si>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</si>
  <si>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</si>
  <si>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</si>
  <si>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</si>
  <si>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</si>
  <si>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</si>
  <si>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39100000-3</t>
  </si>
  <si>
    <t xml:space="preserve"/>
  </si>
  <si>
    <t xml:space="preserve">Стул Изо черный А-50 (кольор беж з чорним)</t>
  </si>
  <si>
    <t xml:space="preserve">2210</t>
  </si>
  <si>
    <t xml:space="preserve">UAH</t>
  </si>
  <si>
    <t xml:space="preserve">Допорогові закупівлі</t>
  </si>
  <si>
    <t xml:space="preserve">01.05.2019</t>
  </si>
  <si>
    <t xml:space="preserve">Доставка за рахунок постачальника</t>
  </si>
  <si>
    <t xml:space="preserve">30200000-1</t>
  </si>
  <si>
    <t xml:space="preserve">Компютерне обладнання та приладдя</t>
  </si>
  <si>
    <t xml:space="preserve">3110</t>
  </si>
  <si>
    <t xml:space="preserve">01.02.2019</t>
  </si>
  <si>
    <t xml:space="preserve">33120000-7</t>
  </si>
  <si>
    <t xml:space="preserve">Кардіограф</t>
  </si>
  <si>
    <t xml:space="preserve">24450000-3</t>
  </si>
  <si>
    <t xml:space="preserve">Дезинфекційні засоби</t>
  </si>
  <si>
    <t xml:space="preserve">2220</t>
  </si>
  <si>
    <t xml:space="preserve">Без застосування електронної системи</t>
  </si>
  <si>
    <t xml:space="preserve">33140000-3</t>
  </si>
  <si>
    <t xml:space="preserve">Медичні матеріали</t>
  </si>
  <si>
    <t xml:space="preserve">30190000-7</t>
  </si>
  <si>
    <t xml:space="preserve">Папір білий офісний для друку А4</t>
  </si>
  <si>
    <t xml:space="preserve">Калоприймачі та памперси</t>
  </si>
  <si>
    <t xml:space="preserve">30100000-0</t>
  </si>
  <si>
    <t xml:space="preserve">Канцтовари</t>
  </si>
  <si>
    <t xml:space="preserve">33100000-1</t>
  </si>
  <si>
    <t xml:space="preserve">Медичне обладнання та вироби медичного призначення різні</t>
  </si>
  <si>
    <t xml:space="preserve">33600000-6</t>
  </si>
  <si>
    <t xml:space="preserve">a89beacd</t>
  </si>
  <si>
    <t xml:space="preserve">Біолік Туберкулін ППД-Л, розчин для ін'єкцій, комплект: 1 ампула по 0,6 мл (6 доз) з активністю 2ТО/доза, 3 шприца з голками для витягання, 3 голки для введення</t>
  </si>
  <si>
    <t xml:space="preserve">Відкриті торги</t>
  </si>
  <si>
    <t xml:space="preserve">24300000-7</t>
  </si>
  <si>
    <t xml:space="preserve">Лабораторні реактиви для гематологічних досліджень та аналізатора сечі</t>
  </si>
  <si>
    <t xml:space="preserve">22900000-9</t>
  </si>
  <si>
    <t xml:space="preserve">Друкована продукція. Бланки</t>
  </si>
  <si>
    <t xml:space="preserve">45000000-7</t>
  </si>
  <si>
    <t xml:space="preserve">Заміна віконних блоків по вул Медична 19 м. Покров Дніпропетровська обл. амбулаторії ЗПСМ № 4</t>
  </si>
  <si>
    <t xml:space="preserve">2240</t>
  </si>
  <si>
    <t xml:space="preserve">Місцезнаходження підрядника в межах міста Покров</t>
  </si>
  <si>
    <t xml:space="preserve">15880000-0</t>
  </si>
  <si>
    <t xml:space="preserve">Дитяча суміш "PKU Nutri 2 concentrat" 500 гр./пач.</t>
  </si>
  <si>
    <t xml:space="preserve">2230</t>
  </si>
  <si>
    <t xml:space="preserve">01.01.2019</t>
  </si>
  <si>
    <t xml:space="preserve">Дитячі суміші</t>
  </si>
  <si>
    <t xml:space="preserve">поставка за рахунок постачальника</t>
  </si>
  <si>
    <t xml:space="preserve">31520000-7</t>
  </si>
  <si>
    <t xml:space="preserve">Світильнік LED-PRISMATIK-595-19-6400K-36W-220V-3000L</t>
  </si>
  <si>
    <t xml:space="preserve">Звіт про укладений договір</t>
  </si>
  <si>
    <t xml:space="preserve">09320000-8</t>
  </si>
  <si>
    <t xml:space="preserve">Теплова енергія</t>
  </si>
  <si>
    <t xml:space="preserve">2610</t>
  </si>
  <si>
    <t xml:space="preserve">Переговорна процедура (скорочена)</t>
  </si>
  <si>
    <t xml:space="preserve">50530000-9</t>
  </si>
  <si>
    <t xml:space="preserve">Технічне обслуговування системи газопостачання та газового обладнання</t>
  </si>
  <si>
    <t xml:space="preserve">Реагенти для аналізатора</t>
  </si>
  <si>
    <t xml:space="preserve">39130000-2</t>
  </si>
  <si>
    <t xml:space="preserve">Меблі офісні</t>
  </si>
  <si>
    <t xml:space="preserve">70330000-3</t>
  </si>
  <si>
    <t xml:space="preserve">Незалежна оцінка майна</t>
  </si>
  <si>
    <t xml:space="preserve">72410000-7</t>
  </si>
  <si>
    <t xml:space="preserve">Послуги провайдера на 2019 рік</t>
  </si>
  <si>
    <t xml:space="preserve">90400000-1</t>
  </si>
  <si>
    <t xml:space="preserve">Послуги водопостачання та водовідведення</t>
  </si>
  <si>
    <t xml:space="preserve">2272</t>
  </si>
  <si>
    <t xml:space="preserve">відпуск води із комунального водопроводу та прийняття стоків в комунальну каналізацію</t>
  </si>
  <si>
    <t xml:space="preserve">09120000-6</t>
  </si>
  <si>
    <t xml:space="preserve">Постачання природного газу на 2019 рік</t>
  </si>
  <si>
    <t xml:space="preserve">2274</t>
  </si>
  <si>
    <t xml:space="preserve">66510000-8</t>
  </si>
  <si>
    <t xml:space="preserve">Послуги обов*язкового страхування цивільної відповідальності транспортних засобів</t>
  </si>
  <si>
    <t xml:space="preserve">22200000-2</t>
  </si>
  <si>
    <t xml:space="preserve">Придбання періодичних видань</t>
  </si>
  <si>
    <t xml:space="preserve">44400000-4</t>
  </si>
  <si>
    <t xml:space="preserve">Будівельні матеріали</t>
  </si>
  <si>
    <t xml:space="preserve">Комп*ютерне приладдя</t>
  </si>
  <si>
    <t xml:space="preserve">Кабель UTP.Cu 4*2*0.50 для внутрішньої мережи</t>
  </si>
  <si>
    <t xml:space="preserve">Наліпки з плівки Оракал</t>
  </si>
  <si>
    <t xml:space="preserve">65200000-5</t>
  </si>
  <si>
    <t xml:space="preserve">Розподіл природного газу на 2019 рік</t>
  </si>
  <si>
    <t xml:space="preserve">2270</t>
  </si>
  <si>
    <t xml:space="preserve">Відшкодування вартості лікарських засобів пільговим категорія громадян</t>
  </si>
  <si>
    <t xml:space="preserve">2730</t>
  </si>
  <si>
    <t xml:space="preserve">09100000-0</t>
  </si>
  <si>
    <t xml:space="preserve">Газ пропан для автомобілів</t>
  </si>
  <si>
    <t xml:space="preserve">09130000-9</t>
  </si>
  <si>
    <t xml:space="preserve">Бензин А-95 в талонах номіналом по 10 літрів</t>
  </si>
  <si>
    <t xml:space="preserve">Поставка згідно графіку узгодженим із замовником</t>
  </si>
  <si>
    <t xml:space="preserve">09310000-5</t>
  </si>
  <si>
    <t xml:space="preserve">Електрична енергія на 2019 рік по об'єкту с. Шолохово, вул. Лікарняна, 1</t>
  </si>
  <si>
    <t xml:space="preserve">2273</t>
  </si>
  <si>
    <t xml:space="preserve">01.12.2018</t>
  </si>
  <si>
    <t xml:space="preserve">Калоприймачі</t>
  </si>
  <si>
    <t xml:space="preserve">Електрична енергія</t>
  </si>
  <si>
    <t xml:space="preserve">Індикатори для стерилізації, крафт-пакети для стерилізації</t>
  </si>
  <si>
    <t xml:space="preserve">01.11.2018</t>
  </si>
  <si>
    <t xml:space="preserve">Медичні матеріали (рукавички медичні,перев'язувальний матеріал (бинти,серветки, вата,марля), шприци, набори гінекологічні, набори хірургічні, шпателі, системи, маски, набір отоляринголога)</t>
  </si>
  <si>
    <t xml:space="preserve">24320000-3</t>
  </si>
  <si>
    <t xml:space="preserve">Тест смужки для глюкометра ONE TOUCH №50 в уп.</t>
  </si>
  <si>
    <t xml:space="preserve">2200</t>
  </si>
  <si>
    <t xml:space="preserve">Доставка за ріхунок постачальника</t>
  </si>
  <si>
    <t xml:space="preserve">31510000-4</t>
  </si>
  <si>
    <t xml:space="preserve">Опромінювачі бактерицидні, лампи бактерицидні</t>
  </si>
  <si>
    <t xml:space="preserve">30230000-0</t>
  </si>
  <si>
    <t xml:space="preserve">Картриджи ТК-1160 integral к P 2040dn ресурс 7200</t>
  </si>
  <si>
    <t xml:space="preserve">34330000-9</t>
  </si>
  <si>
    <t xml:space="preserve">Автозапчастини для GEELY TK-CL МД (медична допомога), 2012 року випуску</t>
  </si>
  <si>
    <t xml:space="preserve">Тонометри, термометри, інгалятори</t>
  </si>
  <si>
    <t xml:space="preserve">01.10.2018</t>
  </si>
  <si>
    <t xml:space="preserve">Світильник Lebron 36W 595х595мм 6200К 00-16-42</t>
  </si>
  <si>
    <t xml:space="preserve">50110000-9</t>
  </si>
  <si>
    <t xml:space="preserve">Переобладнання транспортного засобу на автомобільне газобалонне обладнання (ГБО) для споживання зрідженого нафтового газу (суміші пропан-бутанової технічної)</t>
  </si>
  <si>
    <t xml:space="preserve">3132</t>
  </si>
  <si>
    <t xml:space="preserve">Виконання робіт  в межах міста Покров або м. Нікополь</t>
  </si>
  <si>
    <t xml:space="preserve">34351100-3</t>
  </si>
  <si>
    <t xml:space="preserve">Автошини Матаdоr MP-62 Аll Weather Evo 175/65 R14 (всесезон)</t>
  </si>
  <si>
    <t xml:space="preserve">33695000-8</t>
  </si>
  <si>
    <t xml:space="preserve">Вироби медичного призначення для хворих на цукровий діабет</t>
  </si>
  <si>
    <t xml:space="preserve">Медикаменти</t>
  </si>
  <si>
    <t xml:space="preserve">Діагностичні засоби (швидкі тести)</t>
  </si>
  <si>
    <t xml:space="preserve">Тести для медичних лабораторних досліджень</t>
  </si>
  <si>
    <t xml:space="preserve">33651000-8</t>
  </si>
  <si>
    <t xml:space="preserve">Спліт-вакцина для профілактики грипу.</t>
  </si>
  <si>
    <t xml:space="preserve">Поточний ремонт амбулаторії ЗПСМ № 5 КЗ "ЦПМСДП" (зміна віконних блоків) по вул Медична 19 м. Покров Дніпропетровська обл.</t>
  </si>
  <si>
    <t xml:space="preserve">2282</t>
  </si>
  <si>
    <t xml:space="preserve">01.06.2018</t>
  </si>
  <si>
    <t xml:space="preserve">Поточний ремонт амбулаторії ЗПСМ №4 КЗ "ЦПМСДП" (заміна віконних блоків) по вул Медична 19 м Покров Дніпропетровської області</t>
  </si>
  <si>
    <t xml:space="preserve">44110000-4</t>
  </si>
  <si>
    <t xml:space="preserve">Захисні ролети</t>
  </si>
  <si>
    <t xml:space="preserve">32320000-2</t>
  </si>
  <si>
    <t xml:space="preserve">Телевізор PHILIPS, кронштейн для телевізору ITECH</t>
  </si>
  <si>
    <t xml:space="preserve">3210</t>
  </si>
  <si>
    <t xml:space="preserve">01.05.2018</t>
  </si>
  <si>
    <t xml:space="preserve">32420000-3</t>
  </si>
  <si>
    <t xml:space="preserve">Мережеве обладнання</t>
  </si>
  <si>
    <t xml:space="preserve">01.04.2018</t>
  </si>
  <si>
    <t xml:space="preserve">Біолік Туберкулін ППД-Л для ін’єкцій, в ампулі по 0,6 мл./6 доз з активністю 2ТО з 3 шприцами та 3 голками</t>
  </si>
  <si>
    <t xml:space="preserve">90920000-2</t>
  </si>
  <si>
    <t xml:space="preserve">Послуги з дератизації та дезінсекції</t>
  </si>
  <si>
    <t xml:space="preserve">85110000-3</t>
  </si>
  <si>
    <t xml:space="preserve">Послуги з проведення бактеріологічних досліджень</t>
  </si>
  <si>
    <t xml:space="preserve">Мережевий фільтр</t>
  </si>
  <si>
    <t xml:space="preserve">31150000-2</t>
  </si>
  <si>
    <t xml:space="preserve">Джерело безперебійного живлення</t>
  </si>
  <si>
    <t xml:space="preserve">Телевізор LG 43LJ622V</t>
  </si>
  <si>
    <t xml:space="preserve">Принтер Kyocera Ecosys P2040dn (1102RX3NL0)</t>
  </si>
  <si>
    <t xml:space="preserve">Багатофункціональний пристрій</t>
  </si>
  <si>
    <t xml:space="preserve">open_belowThreshold</t>
  </si>
  <si>
    <t xml:space="preserve">open_aboveThresholdUA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</si>
  <si>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</si>
  <si>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</si>
  <si>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</si>
  <si>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</si>
  <si>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limited_reporting</t>
  </si>
  <si>
    <t xml:space="preserve">Переговорна процедура</t>
  </si>
  <si>
    <t xml:space="preserve">limited_negotiation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</si>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</sst>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sz val="10"/>
      <name val="Mangal"/>
      <family val="2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Результат" xfId="20" builtinId="53" customBuiltin="true"/>
    <cellStyle name="Результат2" xfId="21" builtinId="53" customBuiltin="true"/>
    <cellStyle name="Заголовок" xfId="22" builtinId="53" customBuiltin="true"/>
    <cellStyle name="Заголовок1" xfId="23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RowHeight="12.8" zeroHeight="false" outlineLevelRow="0" outlineLevelCol="0"/>
  <cols>
    <col collapsed="false" customWidth="true" hidden="false" outlineLevel="0" max="1" min="1" style="0" width="18.33"/>
    <col collapsed="false" customWidth="true" hidden="false" outlineLevel="0" max="2" min="2" style="0" width="13.62"/>
    <col collapsed="false" customWidth="true" hidden="false" outlineLevel="0" max="3" min="3" style="1" width="28.14"/>
    <col collapsed="false" customWidth="true" hidden="false" outlineLevel="0" max="4" min="4" style="0" width="15"/>
    <col collapsed="false" customWidth="true" hidden="false" outlineLevel="0" max="5" min="5" style="2" width="14.31"/>
    <col collapsed="false" customWidth="true" hidden="false" outlineLevel="0" max="6" min="6" style="2" width="15.28"/>
    <col collapsed="false" customWidth="true" hidden="false" outlineLevel="0" max="7" min="7" style="1" width="24.29"/>
    <col collapsed="false" customWidth="true" hidden="false" outlineLevel="0" max="8" min="8" style="2" width="13.75"/>
    <col collapsed="false" customWidth="true" hidden="false" outlineLevel="0" max="9" min="9" style="2" width="19.72"/>
    <col collapsed="false" customWidth="true" hidden="false" outlineLevel="0" max="10" min="10" style="2" width="16.81"/>
    <col collapsed="false" customWidth="true" hidden="false" outlineLevel="0" max="11" min="11" style="2" width="13.34"/>
    <col collapsed="false" customWidth="true" hidden="false" outlineLevel="0" max="12" min="12" style="3" width="23.76"/>
    <col collapsed="false" customWidth="true" hidden="false" outlineLevel="0" max="13" min="13" style="0" width="17.21"/>
    <col collapsed="false" customWidth="true" hidden="false" outlineLevel="0" max="14" min="14" style="0" width="25.81"/>
    <col collapsed="false" customWidth="true" hidden="false" outlineLevel="0" max="1025" min="15" style="0" width="8.67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false" ht="77.6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</row>
    <row r="3" customFormat="false" ht="12.8" hidden="false" customHeight="true" outlineLevel="0" collapsed="false">
      <c r="A3" s="7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</row>
    <row r="4" customFormat="false" ht="19.5" hidden="false" customHeight="false" outlineLevel="0" collapsed="false">
      <c r="A4" s="8" t="s">
        <v>27</v>
      </c>
      <c r="B4" s="8" t="s">
        <v>28</v>
      </c>
      <c r="C4" s="8" t="s">
        <v>29</v>
      </c>
      <c r="D4" s="9" t="s">
        <v>30</v>
      </c>
      <c r="E4" s="10" t="s">
        <v>28</v>
      </c>
      <c r="F4" s="10" t="s">
        <v>28</v>
      </c>
      <c r="G4" s="11" t="n">
        <v>32340</v>
      </c>
      <c r="H4" s="9" t="s">
        <v>31</v>
      </c>
      <c r="I4" s="8" t="s">
        <v>32</v>
      </c>
      <c r="J4" s="8" t="s">
        <v>33</v>
      </c>
      <c r="K4" s="12" t="n">
        <v>2019</v>
      </c>
      <c r="L4" s="8" t="s">
        <v>34</v>
      </c>
      <c r="M4" s="12" t="n">
        <v>8211597</v>
      </c>
      <c r="N4" s="12"/>
    </row>
    <row r="5" customFormat="false" ht="19.5" hidden="false" customHeight="false" outlineLevel="0" collapsed="false">
      <c r="A5" s="8" t="s">
        <v>35</v>
      </c>
      <c r="B5" s="8" t="s">
        <v>28</v>
      </c>
      <c r="C5" s="8" t="s">
        <v>36</v>
      </c>
      <c r="D5" s="9" t="s">
        <v>37</v>
      </c>
      <c r="E5" s="10" t="s">
        <v>28</v>
      </c>
      <c r="F5" s="10" t="s">
        <v>28</v>
      </c>
      <c r="G5" s="11" t="n">
        <v>196000</v>
      </c>
      <c r="H5" s="9" t="s">
        <v>31</v>
      </c>
      <c r="I5" s="8" t="s">
        <v>32</v>
      </c>
      <c r="J5" s="8" t="s">
        <v>38</v>
      </c>
      <c r="K5" s="12" t="n">
        <v>2019</v>
      </c>
      <c r="L5" s="8" t="s">
        <v>34</v>
      </c>
      <c r="M5" s="12" t="n">
        <v>7655280</v>
      </c>
      <c r="N5" s="12" t="s">
        <v>28</v>
      </c>
    </row>
    <row r="6" customFormat="false" ht="19.5" hidden="false" customHeight="false" outlineLevel="0" collapsed="false">
      <c r="A6" s="8" t="s">
        <v>39</v>
      </c>
      <c r="B6" s="8" t="s">
        <v>28</v>
      </c>
      <c r="C6" s="8" t="s">
        <v>40</v>
      </c>
      <c r="D6" s="9" t="s">
        <v>37</v>
      </c>
      <c r="E6" s="10" t="s">
        <v>28</v>
      </c>
      <c r="F6" s="10" t="s">
        <v>28</v>
      </c>
      <c r="G6" s="11" t="n">
        <v>60000</v>
      </c>
      <c r="H6" s="9" t="s">
        <v>31</v>
      </c>
      <c r="I6" s="8" t="s">
        <v>32</v>
      </c>
      <c r="J6" s="8" t="s">
        <v>38</v>
      </c>
      <c r="K6" s="12" t="n">
        <v>2019</v>
      </c>
      <c r="L6" s="8" t="s">
        <v>34</v>
      </c>
      <c r="M6" s="12" t="n">
        <v>7646478</v>
      </c>
      <c r="N6" s="12" t="s">
        <v>28</v>
      </c>
    </row>
    <row r="7" customFormat="false" ht="19.5" hidden="false" customHeight="false" outlineLevel="0" collapsed="false">
      <c r="A7" s="8" t="s">
        <v>41</v>
      </c>
      <c r="B7" s="8" t="s">
        <v>28</v>
      </c>
      <c r="C7" s="8" t="s">
        <v>42</v>
      </c>
      <c r="D7" s="9" t="s">
        <v>43</v>
      </c>
      <c r="E7" s="10" t="s">
        <v>28</v>
      </c>
      <c r="F7" s="10" t="s">
        <v>28</v>
      </c>
      <c r="G7" s="11" t="n">
        <v>13300</v>
      </c>
      <c r="H7" s="9" t="s">
        <v>31</v>
      </c>
      <c r="I7" s="8" t="s">
        <v>44</v>
      </c>
      <c r="J7" s="8" t="s">
        <v>38</v>
      </c>
      <c r="K7" s="12" t="n">
        <v>2019</v>
      </c>
      <c r="L7" s="8" t="s">
        <v>34</v>
      </c>
      <c r="M7" s="12" t="n">
        <v>7644005</v>
      </c>
      <c r="N7" s="12" t="s">
        <v>28</v>
      </c>
    </row>
    <row r="8" customFormat="false" ht="19.5" hidden="false" customHeight="false" outlineLevel="0" collapsed="false">
      <c r="A8" s="8" t="s">
        <v>45</v>
      </c>
      <c r="B8" s="8" t="s">
        <v>28</v>
      </c>
      <c r="C8" s="8" t="s">
        <v>46</v>
      </c>
      <c r="D8" s="9" t="s">
        <v>30</v>
      </c>
      <c r="E8" s="10" t="s">
        <v>28</v>
      </c>
      <c r="F8" s="10" t="s">
        <v>28</v>
      </c>
      <c r="G8" s="11" t="n">
        <v>55000</v>
      </c>
      <c r="H8" s="9" t="s">
        <v>31</v>
      </c>
      <c r="I8" s="8" t="s">
        <v>32</v>
      </c>
      <c r="J8" s="8" t="s">
        <v>38</v>
      </c>
      <c r="K8" s="12" t="n">
        <v>2019</v>
      </c>
      <c r="L8" s="8" t="s">
        <v>34</v>
      </c>
      <c r="M8" s="12" t="n">
        <v>7638693</v>
      </c>
      <c r="N8" s="12" t="s">
        <v>28</v>
      </c>
    </row>
    <row r="9" customFormat="false" ht="19.5" hidden="false" customHeight="false" outlineLevel="0" collapsed="false">
      <c r="A9" s="8" t="s">
        <v>47</v>
      </c>
      <c r="B9" s="8" t="s">
        <v>28</v>
      </c>
      <c r="C9" s="8" t="s">
        <v>48</v>
      </c>
      <c r="D9" s="9" t="s">
        <v>30</v>
      </c>
      <c r="E9" s="10" t="s">
        <v>28</v>
      </c>
      <c r="F9" s="10" t="s">
        <v>28</v>
      </c>
      <c r="G9" s="11" t="n">
        <v>10000</v>
      </c>
      <c r="H9" s="9" t="s">
        <v>31</v>
      </c>
      <c r="I9" s="8" t="s">
        <v>32</v>
      </c>
      <c r="J9" s="8" t="s">
        <v>38</v>
      </c>
      <c r="K9" s="12" t="n">
        <v>2019</v>
      </c>
      <c r="L9" s="8" t="s">
        <v>34</v>
      </c>
      <c r="M9" s="12" t="n">
        <v>7631010</v>
      </c>
      <c r="N9" s="12" t="s">
        <v>28</v>
      </c>
    </row>
    <row r="10" customFormat="false" ht="19.5" hidden="false" customHeight="false" outlineLevel="0" collapsed="false">
      <c r="A10" s="8" t="s">
        <v>45</v>
      </c>
      <c r="B10" s="8" t="s">
        <v>28</v>
      </c>
      <c r="C10" s="8" t="s">
        <v>49</v>
      </c>
      <c r="D10" s="9" t="s">
        <v>30</v>
      </c>
      <c r="E10" s="10" t="s">
        <v>28</v>
      </c>
      <c r="F10" s="10" t="s">
        <v>28</v>
      </c>
      <c r="G10" s="11" t="n">
        <v>37600</v>
      </c>
      <c r="H10" s="9" t="s">
        <v>31</v>
      </c>
      <c r="I10" s="8" t="s">
        <v>32</v>
      </c>
      <c r="J10" s="8" t="s">
        <v>38</v>
      </c>
      <c r="K10" s="12" t="n">
        <v>2019</v>
      </c>
      <c r="L10" s="8" t="s">
        <v>34</v>
      </c>
      <c r="M10" s="12" t="n">
        <v>7617071</v>
      </c>
      <c r="N10" s="12" t="s">
        <v>28</v>
      </c>
    </row>
    <row r="11" customFormat="false" ht="19.5" hidden="false" customHeight="false" outlineLevel="0" collapsed="false">
      <c r="A11" s="8" t="s">
        <v>50</v>
      </c>
      <c r="B11" s="8" t="s">
        <v>28</v>
      </c>
      <c r="C11" s="8" t="s">
        <v>51</v>
      </c>
      <c r="D11" s="9" t="s">
        <v>30</v>
      </c>
      <c r="E11" s="10" t="s">
        <v>28</v>
      </c>
      <c r="F11" s="10" t="s">
        <v>28</v>
      </c>
      <c r="G11" s="11" t="n">
        <v>35500</v>
      </c>
      <c r="H11" s="9" t="s">
        <v>31</v>
      </c>
      <c r="I11" s="8" t="s">
        <v>32</v>
      </c>
      <c r="J11" s="8" t="s">
        <v>38</v>
      </c>
      <c r="K11" s="12" t="n">
        <v>2019</v>
      </c>
      <c r="L11" s="8" t="s">
        <v>34</v>
      </c>
      <c r="M11" s="12" t="n">
        <v>7615990</v>
      </c>
      <c r="N11" s="12" t="s">
        <v>28</v>
      </c>
    </row>
    <row r="12" customFormat="false" ht="19.5" hidden="false" customHeight="false" outlineLevel="0" collapsed="false">
      <c r="A12" s="8" t="s">
        <v>52</v>
      </c>
      <c r="B12" s="8" t="s">
        <v>28</v>
      </c>
      <c r="C12" s="8" t="s">
        <v>53</v>
      </c>
      <c r="D12" s="9" t="s">
        <v>30</v>
      </c>
      <c r="E12" s="10" t="s">
        <v>28</v>
      </c>
      <c r="F12" s="10" t="s">
        <v>28</v>
      </c>
      <c r="G12" s="11" t="n">
        <v>195000</v>
      </c>
      <c r="H12" s="9" t="s">
        <v>31</v>
      </c>
      <c r="I12" s="8" t="s">
        <v>32</v>
      </c>
      <c r="J12" s="8" t="s">
        <v>38</v>
      </c>
      <c r="K12" s="12" t="n">
        <v>2019</v>
      </c>
      <c r="L12" s="8" t="s">
        <v>34</v>
      </c>
      <c r="M12" s="12" t="n">
        <v>7615877</v>
      </c>
      <c r="N12" s="12" t="s">
        <v>28</v>
      </c>
    </row>
    <row r="13" customFormat="false" ht="55.5" hidden="false" customHeight="false" outlineLevel="0" collapsed="false">
      <c r="A13" s="8" t="s">
        <v>54</v>
      </c>
      <c r="B13" s="8" t="s">
        <v>55</v>
      </c>
      <c r="C13" s="8" t="s">
        <v>56</v>
      </c>
      <c r="D13" s="9" t="s">
        <v>43</v>
      </c>
      <c r="E13" s="10" t="s">
        <v>28</v>
      </c>
      <c r="F13" s="10" t="s">
        <v>28</v>
      </c>
      <c r="G13" s="11" t="n">
        <v>263000</v>
      </c>
      <c r="H13" s="9" t="s">
        <v>31</v>
      </c>
      <c r="I13" s="8" t="s">
        <v>57</v>
      </c>
      <c r="J13" s="8" t="s">
        <v>38</v>
      </c>
      <c r="K13" s="12" t="n">
        <v>2019</v>
      </c>
      <c r="L13" s="8" t="s">
        <v>34</v>
      </c>
      <c r="M13" s="12" t="n">
        <v>7602560</v>
      </c>
      <c r="N13" s="12" t="s">
        <v>28</v>
      </c>
    </row>
    <row r="14" customFormat="false" ht="28.5" hidden="false" customHeight="false" outlineLevel="0" collapsed="false">
      <c r="A14" s="8" t="s">
        <v>58</v>
      </c>
      <c r="B14" s="8" t="s">
        <v>28</v>
      </c>
      <c r="C14" s="8" t="s">
        <v>59</v>
      </c>
      <c r="D14" s="9" t="s">
        <v>43</v>
      </c>
      <c r="E14" s="10" t="s">
        <v>28</v>
      </c>
      <c r="F14" s="10" t="s">
        <v>28</v>
      </c>
      <c r="G14" s="11" t="n">
        <v>27500</v>
      </c>
      <c r="H14" s="9" t="s">
        <v>31</v>
      </c>
      <c r="I14" s="8" t="s">
        <v>32</v>
      </c>
      <c r="J14" s="8" t="s">
        <v>38</v>
      </c>
      <c r="K14" s="12" t="n">
        <v>2019</v>
      </c>
      <c r="L14" s="8" t="s">
        <v>28</v>
      </c>
      <c r="M14" s="12" t="n">
        <v>7535297</v>
      </c>
      <c r="N14" s="12" t="s">
        <v>28</v>
      </c>
    </row>
    <row r="15" customFormat="false" ht="19.5" hidden="false" customHeight="false" outlineLevel="0" collapsed="false">
      <c r="A15" s="8" t="s">
        <v>60</v>
      </c>
      <c r="B15" s="8" t="s">
        <v>28</v>
      </c>
      <c r="C15" s="8" t="s">
        <v>61</v>
      </c>
      <c r="D15" s="9" t="s">
        <v>30</v>
      </c>
      <c r="E15" s="10" t="s">
        <v>28</v>
      </c>
      <c r="F15" s="10" t="s">
        <v>28</v>
      </c>
      <c r="G15" s="11" t="n">
        <v>2995.5</v>
      </c>
      <c r="H15" s="9" t="s">
        <v>31</v>
      </c>
      <c r="I15" s="8" t="s">
        <v>44</v>
      </c>
      <c r="J15" s="8" t="s">
        <v>38</v>
      </c>
      <c r="K15" s="12" t="n">
        <v>2019</v>
      </c>
      <c r="L15" s="8" t="s">
        <v>28</v>
      </c>
      <c r="M15" s="12" t="n">
        <v>7408041</v>
      </c>
      <c r="N15" s="12" t="s">
        <v>28</v>
      </c>
    </row>
    <row r="16" customFormat="false" ht="37.5" hidden="false" customHeight="false" outlineLevel="0" collapsed="false">
      <c r="A16" s="8" t="s">
        <v>62</v>
      </c>
      <c r="B16" s="8" t="s">
        <v>28</v>
      </c>
      <c r="C16" s="8" t="s">
        <v>63</v>
      </c>
      <c r="D16" s="9" t="s">
        <v>64</v>
      </c>
      <c r="E16" s="10" t="s">
        <v>28</v>
      </c>
      <c r="F16" s="10" t="s">
        <v>28</v>
      </c>
      <c r="G16" s="11" t="n">
        <v>850000</v>
      </c>
      <c r="H16" s="9" t="s">
        <v>31</v>
      </c>
      <c r="I16" s="8" t="s">
        <v>32</v>
      </c>
      <c r="J16" s="8" t="s">
        <v>38</v>
      </c>
      <c r="K16" s="12" t="n">
        <v>2019</v>
      </c>
      <c r="L16" s="8" t="s">
        <v>65</v>
      </c>
      <c r="M16" s="12" t="n">
        <v>7364305</v>
      </c>
      <c r="N16" s="12" t="s">
        <v>28</v>
      </c>
    </row>
    <row r="17" customFormat="false" ht="19.5" hidden="false" customHeight="false" outlineLevel="0" collapsed="false">
      <c r="A17" s="8" t="s">
        <v>66</v>
      </c>
      <c r="B17" s="8" t="s">
        <v>28</v>
      </c>
      <c r="C17" s="8" t="s">
        <v>67</v>
      </c>
      <c r="D17" s="9" t="s">
        <v>68</v>
      </c>
      <c r="E17" s="10" t="s">
        <v>28</v>
      </c>
      <c r="F17" s="10" t="s">
        <v>28</v>
      </c>
      <c r="G17" s="11" t="n">
        <v>199000</v>
      </c>
      <c r="H17" s="9" t="s">
        <v>31</v>
      </c>
      <c r="I17" s="8" t="s">
        <v>32</v>
      </c>
      <c r="J17" s="8" t="s">
        <v>69</v>
      </c>
      <c r="K17" s="12" t="n">
        <v>2019</v>
      </c>
      <c r="L17" s="8" t="s">
        <v>34</v>
      </c>
      <c r="M17" s="12" t="n">
        <v>7302562</v>
      </c>
      <c r="N17" s="12" t="s">
        <v>28</v>
      </c>
    </row>
    <row r="18" customFormat="false" ht="19.5" hidden="false" customHeight="false" outlineLevel="0" collapsed="false">
      <c r="A18" s="8" t="s">
        <v>66</v>
      </c>
      <c r="B18" s="8" t="s">
        <v>28</v>
      </c>
      <c r="C18" s="8" t="s">
        <v>70</v>
      </c>
      <c r="D18" s="9" t="s">
        <v>68</v>
      </c>
      <c r="E18" s="10" t="s">
        <v>28</v>
      </c>
      <c r="F18" s="10" t="s">
        <v>28</v>
      </c>
      <c r="G18" s="11" t="n">
        <v>15392</v>
      </c>
      <c r="H18" s="9" t="s">
        <v>31</v>
      </c>
      <c r="I18" s="8" t="s">
        <v>32</v>
      </c>
      <c r="J18" s="8" t="s">
        <v>69</v>
      </c>
      <c r="K18" s="12" t="n">
        <v>2019</v>
      </c>
      <c r="L18" s="8" t="s">
        <v>71</v>
      </c>
      <c r="M18" s="12" t="n">
        <v>7302382</v>
      </c>
      <c r="N18" s="12" t="s">
        <v>28</v>
      </c>
    </row>
    <row r="19" customFormat="false" ht="19.5" hidden="false" customHeight="false" outlineLevel="0" collapsed="false">
      <c r="A19" s="8" t="s">
        <v>72</v>
      </c>
      <c r="B19" s="8" t="s">
        <v>28</v>
      </c>
      <c r="C19" s="8" t="s">
        <v>73</v>
      </c>
      <c r="D19" s="9" t="s">
        <v>30</v>
      </c>
      <c r="E19" s="10" t="s">
        <v>28</v>
      </c>
      <c r="F19" s="10" t="s">
        <v>28</v>
      </c>
      <c r="G19" s="11" t="n">
        <v>2298.8</v>
      </c>
      <c r="H19" s="9" t="s">
        <v>31</v>
      </c>
      <c r="I19" s="8" t="s">
        <v>74</v>
      </c>
      <c r="J19" s="8" t="s">
        <v>69</v>
      </c>
      <c r="K19" s="12" t="n">
        <v>2019</v>
      </c>
      <c r="L19" s="8" t="s">
        <v>28</v>
      </c>
      <c r="M19" s="12" t="n">
        <v>7300137</v>
      </c>
      <c r="N19" s="12" t="s">
        <v>28</v>
      </c>
    </row>
    <row r="20" customFormat="false" ht="19.5" hidden="false" customHeight="false" outlineLevel="0" collapsed="false">
      <c r="A20" s="8" t="s">
        <v>75</v>
      </c>
      <c r="B20" s="8" t="s">
        <v>28</v>
      </c>
      <c r="C20" s="8" t="s">
        <v>76</v>
      </c>
      <c r="D20" s="9" t="s">
        <v>77</v>
      </c>
      <c r="E20" s="10" t="s">
        <v>28</v>
      </c>
      <c r="F20" s="10" t="s">
        <v>28</v>
      </c>
      <c r="G20" s="11" t="n">
        <v>643440</v>
      </c>
      <c r="H20" s="9" t="s">
        <v>31</v>
      </c>
      <c r="I20" s="8" t="s">
        <v>78</v>
      </c>
      <c r="J20" s="8" t="s">
        <v>69</v>
      </c>
      <c r="K20" s="12" t="n">
        <v>2019</v>
      </c>
      <c r="L20" s="8" t="s">
        <v>28</v>
      </c>
      <c r="M20" s="12" t="n">
        <v>7246898</v>
      </c>
      <c r="N20" s="12" t="s">
        <v>28</v>
      </c>
    </row>
    <row r="21" customFormat="false" ht="28.5" hidden="false" customHeight="false" outlineLevel="0" collapsed="false">
      <c r="A21" s="8" t="s">
        <v>79</v>
      </c>
      <c r="B21" s="8" t="s">
        <v>28</v>
      </c>
      <c r="C21" s="8" t="s">
        <v>80</v>
      </c>
      <c r="D21" s="9" t="s">
        <v>64</v>
      </c>
      <c r="E21" s="10" t="s">
        <v>28</v>
      </c>
      <c r="F21" s="10" t="s">
        <v>28</v>
      </c>
      <c r="G21" s="11" t="n">
        <v>1072.22</v>
      </c>
      <c r="H21" s="9" t="s">
        <v>31</v>
      </c>
      <c r="I21" s="8" t="s">
        <v>74</v>
      </c>
      <c r="J21" s="8" t="s">
        <v>69</v>
      </c>
      <c r="K21" s="12" t="n">
        <v>2019</v>
      </c>
      <c r="L21" s="8" t="s">
        <v>28</v>
      </c>
      <c r="M21" s="12" t="n">
        <v>7246197</v>
      </c>
      <c r="N21" s="12" t="s">
        <v>28</v>
      </c>
    </row>
    <row r="22" customFormat="false" ht="12.8" hidden="false" customHeight="false" outlineLevel="0" collapsed="false">
      <c r="A22" s="8" t="s">
        <v>39</v>
      </c>
      <c r="B22" s="8" t="s">
        <v>28</v>
      </c>
      <c r="C22" s="8" t="s">
        <v>81</v>
      </c>
      <c r="D22" s="9" t="s">
        <v>43</v>
      </c>
      <c r="E22" s="10" t="s">
        <v>28</v>
      </c>
      <c r="F22" s="10" t="s">
        <v>28</v>
      </c>
      <c r="G22" s="11" t="n">
        <v>2093.98</v>
      </c>
      <c r="H22" s="9" t="s">
        <v>31</v>
      </c>
      <c r="I22" s="8" t="s">
        <v>74</v>
      </c>
      <c r="J22" s="8" t="s">
        <v>69</v>
      </c>
      <c r="K22" s="12" t="n">
        <v>2019</v>
      </c>
      <c r="L22" s="8" t="s">
        <v>28</v>
      </c>
      <c r="M22" s="12" t="n">
        <v>7245371</v>
      </c>
      <c r="N22" s="12" t="s">
        <v>28</v>
      </c>
    </row>
    <row r="23" customFormat="false" ht="12.8" hidden="false" customHeight="false" outlineLevel="0" collapsed="false">
      <c r="A23" s="8" t="s">
        <v>82</v>
      </c>
      <c r="B23" s="8" t="s">
        <v>28</v>
      </c>
      <c r="C23" s="8" t="s">
        <v>83</v>
      </c>
      <c r="D23" s="9" t="s">
        <v>30</v>
      </c>
      <c r="E23" s="10" t="s">
        <v>28</v>
      </c>
      <c r="F23" s="10" t="s">
        <v>28</v>
      </c>
      <c r="G23" s="11" t="n">
        <v>2850</v>
      </c>
      <c r="H23" s="9" t="s">
        <v>31</v>
      </c>
      <c r="I23" s="8" t="s">
        <v>74</v>
      </c>
      <c r="J23" s="8" t="s">
        <v>69</v>
      </c>
      <c r="K23" s="12" t="n">
        <v>2019</v>
      </c>
      <c r="L23" s="8" t="s">
        <v>28</v>
      </c>
      <c r="M23" s="12" t="n">
        <v>7226337</v>
      </c>
      <c r="N23" s="12" t="s">
        <v>28</v>
      </c>
    </row>
    <row r="24" customFormat="false" ht="12.8" hidden="false" customHeight="false" outlineLevel="0" collapsed="false">
      <c r="A24" s="8" t="s">
        <v>84</v>
      </c>
      <c r="B24" s="8" t="s">
        <v>28</v>
      </c>
      <c r="C24" s="8" t="s">
        <v>85</v>
      </c>
      <c r="D24" s="9" t="s">
        <v>64</v>
      </c>
      <c r="E24" s="10" t="s">
        <v>28</v>
      </c>
      <c r="F24" s="10" t="s">
        <v>28</v>
      </c>
      <c r="G24" s="11" t="n">
        <v>2000</v>
      </c>
      <c r="H24" s="9" t="s">
        <v>31</v>
      </c>
      <c r="I24" s="8" t="s">
        <v>74</v>
      </c>
      <c r="J24" s="8" t="s">
        <v>69</v>
      </c>
      <c r="K24" s="12" t="n">
        <v>2019</v>
      </c>
      <c r="L24" s="8" t="s">
        <v>28</v>
      </c>
      <c r="M24" s="12" t="n">
        <v>7217094</v>
      </c>
      <c r="N24" s="12" t="s">
        <v>28</v>
      </c>
    </row>
    <row r="25" customFormat="false" ht="12.8" hidden="false" customHeight="false" outlineLevel="0" collapsed="false">
      <c r="A25" s="8" t="s">
        <v>86</v>
      </c>
      <c r="B25" s="8" t="s">
        <v>28</v>
      </c>
      <c r="C25" s="8" t="s">
        <v>87</v>
      </c>
      <c r="D25" s="9" t="s">
        <v>64</v>
      </c>
      <c r="E25" s="10" t="s">
        <v>28</v>
      </c>
      <c r="F25" s="10" t="s">
        <v>28</v>
      </c>
      <c r="G25" s="11" t="n">
        <v>12000</v>
      </c>
      <c r="H25" s="9" t="s">
        <v>31</v>
      </c>
      <c r="I25" s="8" t="s">
        <v>74</v>
      </c>
      <c r="J25" s="8" t="s">
        <v>69</v>
      </c>
      <c r="K25" s="12" t="n">
        <v>2019</v>
      </c>
      <c r="L25" s="8" t="s">
        <v>28</v>
      </c>
      <c r="M25" s="12" t="n">
        <v>7211503</v>
      </c>
      <c r="N25" s="12" t="s">
        <v>28</v>
      </c>
    </row>
    <row r="26" customFormat="false" ht="46.5" hidden="false" customHeight="false" outlineLevel="0" collapsed="false">
      <c r="A26" s="8" t="s">
        <v>88</v>
      </c>
      <c r="B26" s="8" t="s">
        <v>28</v>
      </c>
      <c r="C26" s="8" t="s">
        <v>89</v>
      </c>
      <c r="D26" s="9" t="s">
        <v>90</v>
      </c>
      <c r="E26" s="10" t="s">
        <v>28</v>
      </c>
      <c r="F26" s="10" t="s">
        <v>28</v>
      </c>
      <c r="G26" s="11" t="n">
        <v>39579.66</v>
      </c>
      <c r="H26" s="9" t="s">
        <v>31</v>
      </c>
      <c r="I26" s="8" t="s">
        <v>74</v>
      </c>
      <c r="J26" s="8" t="s">
        <v>69</v>
      </c>
      <c r="K26" s="12" t="n">
        <v>2019</v>
      </c>
      <c r="L26" s="8" t="s">
        <v>91</v>
      </c>
      <c r="M26" s="12" t="n">
        <v>7076331</v>
      </c>
      <c r="N26" s="12" t="s">
        <v>28</v>
      </c>
    </row>
    <row r="27" customFormat="false" ht="19.5" hidden="false" customHeight="false" outlineLevel="0" collapsed="false">
      <c r="A27" s="8" t="s">
        <v>92</v>
      </c>
      <c r="B27" s="8" t="s">
        <v>28</v>
      </c>
      <c r="C27" s="8" t="s">
        <v>93</v>
      </c>
      <c r="D27" s="9" t="s">
        <v>94</v>
      </c>
      <c r="E27" s="10" t="s">
        <v>28</v>
      </c>
      <c r="F27" s="10" t="s">
        <v>28</v>
      </c>
      <c r="G27" s="11" t="n">
        <v>55525.82</v>
      </c>
      <c r="H27" s="9" t="s">
        <v>31</v>
      </c>
      <c r="I27" s="8" t="s">
        <v>74</v>
      </c>
      <c r="J27" s="8" t="s">
        <v>69</v>
      </c>
      <c r="K27" s="12" t="n">
        <v>2019</v>
      </c>
      <c r="L27" s="8" t="s">
        <v>28</v>
      </c>
      <c r="M27" s="12" t="n">
        <v>7076065</v>
      </c>
      <c r="N27" s="12" t="s">
        <v>28</v>
      </c>
    </row>
    <row r="28" customFormat="false" ht="37.5" hidden="false" customHeight="false" outlineLevel="0" collapsed="false">
      <c r="A28" s="8" t="s">
        <v>95</v>
      </c>
      <c r="B28" s="8" t="s">
        <v>28</v>
      </c>
      <c r="C28" s="8" t="s">
        <v>96</v>
      </c>
      <c r="D28" s="9" t="s">
        <v>64</v>
      </c>
      <c r="E28" s="10" t="s">
        <v>28</v>
      </c>
      <c r="F28" s="10" t="s">
        <v>28</v>
      </c>
      <c r="G28" s="11" t="n">
        <v>3000</v>
      </c>
      <c r="H28" s="9" t="s">
        <v>31</v>
      </c>
      <c r="I28" s="8" t="s">
        <v>74</v>
      </c>
      <c r="J28" s="8" t="s">
        <v>69</v>
      </c>
      <c r="K28" s="12" t="n">
        <v>2019</v>
      </c>
      <c r="L28" s="8" t="s">
        <v>28</v>
      </c>
      <c r="M28" s="12" t="n">
        <v>7075916</v>
      </c>
      <c r="N28" s="12" t="s">
        <v>28</v>
      </c>
    </row>
    <row r="29" customFormat="false" ht="12.8" hidden="false" customHeight="false" outlineLevel="0" collapsed="false">
      <c r="A29" s="8" t="s">
        <v>97</v>
      </c>
      <c r="B29" s="8" t="s">
        <v>28</v>
      </c>
      <c r="C29" s="8" t="s">
        <v>98</v>
      </c>
      <c r="D29" s="9" t="s">
        <v>30</v>
      </c>
      <c r="E29" s="10" t="s">
        <v>28</v>
      </c>
      <c r="F29" s="10" t="s">
        <v>28</v>
      </c>
      <c r="G29" s="11" t="n">
        <v>15984</v>
      </c>
      <c r="H29" s="9" t="s">
        <v>31</v>
      </c>
      <c r="I29" s="8" t="s">
        <v>74</v>
      </c>
      <c r="J29" s="8" t="s">
        <v>69</v>
      </c>
      <c r="K29" s="12" t="n">
        <v>2019</v>
      </c>
      <c r="L29" s="8" t="s">
        <v>28</v>
      </c>
      <c r="M29" s="12" t="n">
        <v>6979447</v>
      </c>
      <c r="N29" s="12" t="s">
        <v>28</v>
      </c>
    </row>
    <row r="30" customFormat="false" ht="12.8" hidden="false" customHeight="false" outlineLevel="0" collapsed="false">
      <c r="A30" s="8" t="s">
        <v>99</v>
      </c>
      <c r="B30" s="8" t="s">
        <v>28</v>
      </c>
      <c r="C30" s="8" t="s">
        <v>100</v>
      </c>
      <c r="D30" s="9" t="s">
        <v>30</v>
      </c>
      <c r="E30" s="10" t="s">
        <v>28</v>
      </c>
      <c r="F30" s="10" t="s">
        <v>28</v>
      </c>
      <c r="G30" s="11" t="n">
        <v>2896</v>
      </c>
      <c r="H30" s="9" t="s">
        <v>31</v>
      </c>
      <c r="I30" s="8" t="s">
        <v>74</v>
      </c>
      <c r="J30" s="8" t="s">
        <v>69</v>
      </c>
      <c r="K30" s="12" t="n">
        <v>2019</v>
      </c>
      <c r="L30" s="8" t="s">
        <v>28</v>
      </c>
      <c r="M30" s="12" t="n">
        <v>6869330</v>
      </c>
      <c r="N30" s="12" t="s">
        <v>28</v>
      </c>
    </row>
    <row r="31" customFormat="false" ht="12.8" hidden="false" customHeight="false" outlineLevel="0" collapsed="false">
      <c r="A31" s="8" t="s">
        <v>35</v>
      </c>
      <c r="B31" s="8" t="s">
        <v>28</v>
      </c>
      <c r="C31" s="8" t="s">
        <v>101</v>
      </c>
      <c r="D31" s="9" t="s">
        <v>30</v>
      </c>
      <c r="E31" s="10" t="s">
        <v>28</v>
      </c>
      <c r="F31" s="10" t="s">
        <v>28</v>
      </c>
      <c r="G31" s="11" t="n">
        <v>1430</v>
      </c>
      <c r="H31" s="9" t="s">
        <v>31</v>
      </c>
      <c r="I31" s="8" t="s">
        <v>74</v>
      </c>
      <c r="J31" s="8" t="s">
        <v>69</v>
      </c>
      <c r="K31" s="12" t="n">
        <v>2019</v>
      </c>
      <c r="L31" s="8" t="s">
        <v>28</v>
      </c>
      <c r="M31" s="12" t="n">
        <v>6822927</v>
      </c>
      <c r="N31" s="12" t="s">
        <v>28</v>
      </c>
    </row>
    <row r="32" customFormat="false" ht="19.5" hidden="false" customHeight="false" outlineLevel="0" collapsed="false">
      <c r="A32" s="8" t="s">
        <v>35</v>
      </c>
      <c r="B32" s="8" t="s">
        <v>28</v>
      </c>
      <c r="C32" s="8" t="s">
        <v>102</v>
      </c>
      <c r="D32" s="9" t="s">
        <v>30</v>
      </c>
      <c r="E32" s="10" t="s">
        <v>28</v>
      </c>
      <c r="F32" s="10" t="s">
        <v>28</v>
      </c>
      <c r="G32" s="11" t="n">
        <v>3000</v>
      </c>
      <c r="H32" s="9" t="s">
        <v>31</v>
      </c>
      <c r="I32" s="8" t="s">
        <v>74</v>
      </c>
      <c r="J32" s="8" t="s">
        <v>69</v>
      </c>
      <c r="K32" s="12" t="n">
        <v>2019</v>
      </c>
      <c r="L32" s="8" t="s">
        <v>28</v>
      </c>
      <c r="M32" s="12" t="n">
        <v>6822689</v>
      </c>
      <c r="N32" s="12" t="s">
        <v>28</v>
      </c>
    </row>
    <row r="33" customFormat="false" ht="12.8" hidden="false" customHeight="false" outlineLevel="0" collapsed="false">
      <c r="A33" s="8" t="s">
        <v>60</v>
      </c>
      <c r="B33" s="8" t="s">
        <v>28</v>
      </c>
      <c r="C33" s="8" t="s">
        <v>103</v>
      </c>
      <c r="D33" s="9" t="s">
        <v>30</v>
      </c>
      <c r="E33" s="10" t="s">
        <v>28</v>
      </c>
      <c r="F33" s="10" t="s">
        <v>28</v>
      </c>
      <c r="G33" s="11" t="n">
        <v>1390</v>
      </c>
      <c r="H33" s="9" t="s">
        <v>31</v>
      </c>
      <c r="I33" s="8" t="s">
        <v>74</v>
      </c>
      <c r="J33" s="8" t="s">
        <v>69</v>
      </c>
      <c r="K33" s="12" t="n">
        <v>2019</v>
      </c>
      <c r="L33" s="8" t="s">
        <v>28</v>
      </c>
      <c r="M33" s="12" t="n">
        <v>6822405</v>
      </c>
      <c r="N33" s="12" t="s">
        <v>28</v>
      </c>
    </row>
    <row r="34" customFormat="false" ht="19.5" hidden="false" customHeight="false" outlineLevel="0" collapsed="false">
      <c r="A34" s="8" t="s">
        <v>104</v>
      </c>
      <c r="B34" s="8" t="s">
        <v>28</v>
      </c>
      <c r="C34" s="8" t="s">
        <v>105</v>
      </c>
      <c r="D34" s="9" t="s">
        <v>106</v>
      </c>
      <c r="E34" s="10" t="s">
        <v>28</v>
      </c>
      <c r="F34" s="10" t="s">
        <v>28</v>
      </c>
      <c r="G34" s="11" t="n">
        <v>2786.88</v>
      </c>
      <c r="H34" s="9" t="s">
        <v>31</v>
      </c>
      <c r="I34" s="8" t="s">
        <v>74</v>
      </c>
      <c r="J34" s="8" t="s">
        <v>69</v>
      </c>
      <c r="K34" s="12" t="n">
        <v>2019</v>
      </c>
      <c r="L34" s="8" t="s">
        <v>28</v>
      </c>
      <c r="M34" s="12" t="n">
        <v>6785345</v>
      </c>
      <c r="N34" s="12" t="s">
        <v>28</v>
      </c>
    </row>
    <row r="35" customFormat="false" ht="28.5" hidden="false" customHeight="false" outlineLevel="0" collapsed="false">
      <c r="A35" s="8" t="s">
        <v>54</v>
      </c>
      <c r="B35" s="8" t="s">
        <v>28</v>
      </c>
      <c r="C35" s="8" t="s">
        <v>107</v>
      </c>
      <c r="D35" s="9" t="s">
        <v>108</v>
      </c>
      <c r="E35" s="10" t="s">
        <v>28</v>
      </c>
      <c r="F35" s="10" t="s">
        <v>28</v>
      </c>
      <c r="G35" s="11" t="n">
        <v>420000</v>
      </c>
      <c r="H35" s="9" t="s">
        <v>31</v>
      </c>
      <c r="I35" s="8" t="s">
        <v>74</v>
      </c>
      <c r="J35" s="8" t="s">
        <v>69</v>
      </c>
      <c r="K35" s="12" t="n">
        <v>2019</v>
      </c>
      <c r="L35" s="8" t="s">
        <v>28</v>
      </c>
      <c r="M35" s="12" t="n">
        <v>6768594</v>
      </c>
      <c r="N35" s="12" t="s">
        <v>28</v>
      </c>
    </row>
    <row r="36" customFormat="false" ht="12.8" hidden="false" customHeight="false" outlineLevel="0" collapsed="false">
      <c r="A36" s="8" t="s">
        <v>109</v>
      </c>
      <c r="B36" s="8" t="s">
        <v>28</v>
      </c>
      <c r="C36" s="8" t="s">
        <v>110</v>
      </c>
      <c r="D36" s="9" t="s">
        <v>28</v>
      </c>
      <c r="E36" s="10" t="s">
        <v>28</v>
      </c>
      <c r="F36" s="10" t="s">
        <v>28</v>
      </c>
      <c r="G36" s="11" t="n">
        <v>182000</v>
      </c>
      <c r="H36" s="9" t="s">
        <v>31</v>
      </c>
      <c r="I36" s="8" t="s">
        <v>32</v>
      </c>
      <c r="J36" s="8" t="s">
        <v>69</v>
      </c>
      <c r="K36" s="12" t="n">
        <v>2019</v>
      </c>
      <c r="L36" s="8" t="s">
        <v>28</v>
      </c>
      <c r="M36" s="12" t="n">
        <v>6763711</v>
      </c>
      <c r="N36" s="12" t="s">
        <v>28</v>
      </c>
    </row>
    <row r="37" customFormat="false" ht="19.5" hidden="false" customHeight="false" outlineLevel="0" collapsed="false">
      <c r="A37" s="8" t="s">
        <v>111</v>
      </c>
      <c r="B37" s="8" t="s">
        <v>28</v>
      </c>
      <c r="C37" s="8" t="s">
        <v>112</v>
      </c>
      <c r="D37" s="9" t="s">
        <v>30</v>
      </c>
      <c r="E37" s="10" t="s">
        <v>28</v>
      </c>
      <c r="F37" s="10" t="s">
        <v>28</v>
      </c>
      <c r="G37" s="11" t="n">
        <v>176000</v>
      </c>
      <c r="H37" s="9" t="s">
        <v>31</v>
      </c>
      <c r="I37" s="8" t="s">
        <v>32</v>
      </c>
      <c r="J37" s="8" t="s">
        <v>69</v>
      </c>
      <c r="K37" s="12" t="n">
        <v>2019</v>
      </c>
      <c r="L37" s="8" t="s">
        <v>113</v>
      </c>
      <c r="M37" s="12" t="n">
        <v>6748287</v>
      </c>
      <c r="N37" s="12" t="s">
        <v>28</v>
      </c>
    </row>
    <row r="38" customFormat="false" ht="28.5" hidden="false" customHeight="false" outlineLevel="0" collapsed="false">
      <c r="A38" s="8" t="s">
        <v>114</v>
      </c>
      <c r="B38" s="8" t="s">
        <v>28</v>
      </c>
      <c r="C38" s="8" t="s">
        <v>115</v>
      </c>
      <c r="D38" s="9" t="s">
        <v>116</v>
      </c>
      <c r="E38" s="10" t="s">
        <v>28</v>
      </c>
      <c r="F38" s="10" t="s">
        <v>28</v>
      </c>
      <c r="G38" s="11" t="n">
        <v>168000</v>
      </c>
      <c r="H38" s="9" t="s">
        <v>31</v>
      </c>
      <c r="I38" s="8" t="s">
        <v>57</v>
      </c>
      <c r="J38" s="8" t="s">
        <v>117</v>
      </c>
      <c r="K38" s="12" t="n">
        <v>2018</v>
      </c>
      <c r="L38" s="8" t="s">
        <v>28</v>
      </c>
      <c r="M38" s="12" t="n">
        <v>6477258</v>
      </c>
      <c r="N38" s="12" t="s">
        <v>28</v>
      </c>
    </row>
    <row r="39" customFormat="false" ht="12.8" hidden="false" customHeight="false" outlineLevel="0" collapsed="false">
      <c r="A39" s="8" t="s">
        <v>52</v>
      </c>
      <c r="B39" s="8" t="s">
        <v>28</v>
      </c>
      <c r="C39" s="8" t="s">
        <v>118</v>
      </c>
      <c r="D39" s="9" t="s">
        <v>43</v>
      </c>
      <c r="E39" s="10" t="s">
        <v>28</v>
      </c>
      <c r="F39" s="10" t="s">
        <v>28</v>
      </c>
      <c r="G39" s="11" t="n">
        <v>8000</v>
      </c>
      <c r="H39" s="9" t="s">
        <v>31</v>
      </c>
      <c r="I39" s="8" t="s">
        <v>32</v>
      </c>
      <c r="J39" s="8" t="s">
        <v>117</v>
      </c>
      <c r="K39" s="12" t="n">
        <v>2018</v>
      </c>
      <c r="L39" s="8" t="s">
        <v>28</v>
      </c>
      <c r="M39" s="12" t="n">
        <v>6475631</v>
      </c>
      <c r="N39" s="12" t="s">
        <v>28</v>
      </c>
    </row>
    <row r="40" customFormat="false" ht="19.5" hidden="false" customHeight="false" outlineLevel="0" collapsed="false">
      <c r="A40" s="8" t="s">
        <v>114</v>
      </c>
      <c r="B40" s="8" t="s">
        <v>28</v>
      </c>
      <c r="C40" s="8" t="s">
        <v>119</v>
      </c>
      <c r="D40" s="9" t="s">
        <v>77</v>
      </c>
      <c r="E40" s="10" t="s">
        <v>28</v>
      </c>
      <c r="F40" s="10" t="s">
        <v>28</v>
      </c>
      <c r="G40" s="11" t="n">
        <v>261679.2</v>
      </c>
      <c r="H40" s="9" t="s">
        <v>31</v>
      </c>
      <c r="I40" s="8" t="s">
        <v>78</v>
      </c>
      <c r="J40" s="8" t="s">
        <v>117</v>
      </c>
      <c r="K40" s="12" t="n">
        <v>2018</v>
      </c>
      <c r="L40" s="8" t="s">
        <v>28</v>
      </c>
      <c r="M40" s="12" t="n">
        <v>6409090</v>
      </c>
      <c r="N40" s="12" t="s">
        <v>28</v>
      </c>
    </row>
    <row r="41" customFormat="false" ht="19.5" hidden="false" customHeight="false" outlineLevel="0" collapsed="false">
      <c r="A41" s="8" t="s">
        <v>52</v>
      </c>
      <c r="B41" s="8" t="s">
        <v>28</v>
      </c>
      <c r="C41" s="8" t="s">
        <v>120</v>
      </c>
      <c r="D41" s="9" t="s">
        <v>30</v>
      </c>
      <c r="E41" s="10" t="s">
        <v>28</v>
      </c>
      <c r="F41" s="10" t="s">
        <v>28</v>
      </c>
      <c r="G41" s="11" t="n">
        <v>11000</v>
      </c>
      <c r="H41" s="9" t="s">
        <v>31</v>
      </c>
      <c r="I41" s="8" t="s">
        <v>32</v>
      </c>
      <c r="J41" s="8" t="s">
        <v>121</v>
      </c>
      <c r="K41" s="12" t="n">
        <v>2018</v>
      </c>
      <c r="L41" s="8" t="s">
        <v>34</v>
      </c>
      <c r="M41" s="12" t="n">
        <v>6366855</v>
      </c>
      <c r="N41" s="12" t="s">
        <v>28</v>
      </c>
    </row>
    <row r="42" customFormat="false" ht="64.5" hidden="false" customHeight="false" outlineLevel="0" collapsed="false">
      <c r="A42" s="8" t="s">
        <v>45</v>
      </c>
      <c r="B42" s="8" t="s">
        <v>28</v>
      </c>
      <c r="C42" s="8" t="s">
        <v>122</v>
      </c>
      <c r="D42" s="9" t="s">
        <v>43</v>
      </c>
      <c r="E42" s="10" t="s">
        <v>28</v>
      </c>
      <c r="F42" s="10" t="s">
        <v>28</v>
      </c>
      <c r="G42" s="11" t="n">
        <v>37800</v>
      </c>
      <c r="H42" s="9" t="s">
        <v>31</v>
      </c>
      <c r="I42" s="8" t="s">
        <v>44</v>
      </c>
      <c r="J42" s="8" t="s">
        <v>121</v>
      </c>
      <c r="K42" s="12" t="n">
        <v>2018</v>
      </c>
      <c r="L42" s="8" t="s">
        <v>34</v>
      </c>
      <c r="M42" s="12" t="n">
        <v>6332273</v>
      </c>
      <c r="N42" s="12" t="s">
        <v>28</v>
      </c>
    </row>
    <row r="43" customFormat="false" ht="19.5" hidden="false" customHeight="false" outlineLevel="0" collapsed="false">
      <c r="A43" s="8" t="s">
        <v>123</v>
      </c>
      <c r="B43" s="8" t="s">
        <v>28</v>
      </c>
      <c r="C43" s="8" t="s">
        <v>124</v>
      </c>
      <c r="D43" s="9" t="s">
        <v>125</v>
      </c>
      <c r="E43" s="10" t="s">
        <v>28</v>
      </c>
      <c r="F43" s="10" t="s">
        <v>28</v>
      </c>
      <c r="G43" s="11" t="n">
        <v>14000</v>
      </c>
      <c r="H43" s="9" t="s">
        <v>31</v>
      </c>
      <c r="I43" s="8" t="s">
        <v>44</v>
      </c>
      <c r="J43" s="8" t="s">
        <v>121</v>
      </c>
      <c r="K43" s="12" t="n">
        <v>2018</v>
      </c>
      <c r="L43" s="8" t="s">
        <v>126</v>
      </c>
      <c r="M43" s="12" t="n">
        <v>6278381</v>
      </c>
      <c r="N43" s="12" t="s">
        <v>28</v>
      </c>
    </row>
    <row r="44" customFormat="false" ht="19.5" hidden="false" customHeight="false" outlineLevel="0" collapsed="false">
      <c r="A44" s="8" t="s">
        <v>47</v>
      </c>
      <c r="B44" s="8" t="s">
        <v>28</v>
      </c>
      <c r="C44" s="8" t="s">
        <v>48</v>
      </c>
      <c r="D44" s="9" t="s">
        <v>30</v>
      </c>
      <c r="E44" s="10" t="s">
        <v>28</v>
      </c>
      <c r="F44" s="10" t="s">
        <v>28</v>
      </c>
      <c r="G44" s="11" t="n">
        <v>9000</v>
      </c>
      <c r="H44" s="9" t="s">
        <v>31</v>
      </c>
      <c r="I44" s="8" t="s">
        <v>32</v>
      </c>
      <c r="J44" s="8" t="s">
        <v>121</v>
      </c>
      <c r="K44" s="12" t="n">
        <v>2018</v>
      </c>
      <c r="L44" s="8" t="s">
        <v>34</v>
      </c>
      <c r="M44" s="12" t="n">
        <v>6269364</v>
      </c>
      <c r="N44" s="12" t="s">
        <v>28</v>
      </c>
    </row>
    <row r="45" customFormat="false" ht="19.5" hidden="false" customHeight="false" outlineLevel="0" collapsed="false">
      <c r="A45" s="8" t="s">
        <v>127</v>
      </c>
      <c r="B45" s="8" t="s">
        <v>28</v>
      </c>
      <c r="C45" s="8" t="s">
        <v>128</v>
      </c>
      <c r="D45" s="9" t="s">
        <v>30</v>
      </c>
      <c r="E45" s="10" t="s">
        <v>28</v>
      </c>
      <c r="F45" s="10" t="s">
        <v>28</v>
      </c>
      <c r="G45" s="11" t="n">
        <v>52100</v>
      </c>
      <c r="H45" s="9" t="s">
        <v>31</v>
      </c>
      <c r="I45" s="8" t="s">
        <v>32</v>
      </c>
      <c r="J45" s="8" t="s">
        <v>121</v>
      </c>
      <c r="K45" s="12" t="n">
        <v>2018</v>
      </c>
      <c r="L45" s="8" t="s">
        <v>34</v>
      </c>
      <c r="M45" s="12" t="n">
        <v>6260180</v>
      </c>
      <c r="N45" s="12" t="s">
        <v>28</v>
      </c>
    </row>
    <row r="46" customFormat="false" ht="19.5" hidden="false" customHeight="false" outlineLevel="0" collapsed="false">
      <c r="A46" s="8" t="s">
        <v>129</v>
      </c>
      <c r="B46" s="8" t="s">
        <v>28</v>
      </c>
      <c r="C46" s="8" t="s">
        <v>130</v>
      </c>
      <c r="D46" s="9" t="s">
        <v>30</v>
      </c>
      <c r="E46" s="10" t="s">
        <v>28</v>
      </c>
      <c r="F46" s="10" t="s">
        <v>28</v>
      </c>
      <c r="G46" s="11" t="n">
        <v>9500</v>
      </c>
      <c r="H46" s="9" t="s">
        <v>31</v>
      </c>
      <c r="I46" s="8" t="s">
        <v>32</v>
      </c>
      <c r="J46" s="8" t="s">
        <v>121</v>
      </c>
      <c r="K46" s="12" t="n">
        <v>2018</v>
      </c>
      <c r="L46" s="8" t="s">
        <v>34</v>
      </c>
      <c r="M46" s="12" t="n">
        <v>6225002</v>
      </c>
      <c r="N46" s="12" t="s">
        <v>28</v>
      </c>
    </row>
    <row r="47" customFormat="false" ht="28.5" hidden="false" customHeight="false" outlineLevel="0" collapsed="false">
      <c r="A47" s="8" t="s">
        <v>131</v>
      </c>
      <c r="B47" s="8" t="s">
        <v>28</v>
      </c>
      <c r="C47" s="8" t="s">
        <v>132</v>
      </c>
      <c r="D47" s="9" t="s">
        <v>30</v>
      </c>
      <c r="E47" s="10" t="s">
        <v>28</v>
      </c>
      <c r="F47" s="10" t="s">
        <v>28</v>
      </c>
      <c r="G47" s="11" t="n">
        <v>20000</v>
      </c>
      <c r="H47" s="9" t="s">
        <v>31</v>
      </c>
      <c r="I47" s="8" t="s">
        <v>32</v>
      </c>
      <c r="J47" s="8" t="s">
        <v>121</v>
      </c>
      <c r="K47" s="12" t="n">
        <v>2018</v>
      </c>
      <c r="L47" s="8" t="s">
        <v>34</v>
      </c>
      <c r="M47" s="12" t="n">
        <v>6224770</v>
      </c>
      <c r="N47" s="12" t="s">
        <v>28</v>
      </c>
    </row>
    <row r="48" customFormat="false" ht="19.5" hidden="false" customHeight="false" outlineLevel="0" collapsed="false">
      <c r="A48" s="8" t="s">
        <v>52</v>
      </c>
      <c r="B48" s="8" t="s">
        <v>28</v>
      </c>
      <c r="C48" s="8" t="s">
        <v>133</v>
      </c>
      <c r="D48" s="9" t="s">
        <v>43</v>
      </c>
      <c r="E48" s="10" t="s">
        <v>28</v>
      </c>
      <c r="F48" s="10" t="s">
        <v>28</v>
      </c>
      <c r="G48" s="11" t="n">
        <v>10000</v>
      </c>
      <c r="H48" s="9" t="s">
        <v>31</v>
      </c>
      <c r="I48" s="8" t="s">
        <v>32</v>
      </c>
      <c r="J48" s="8" t="s">
        <v>134</v>
      </c>
      <c r="K48" s="12" t="n">
        <v>2018</v>
      </c>
      <c r="L48" s="8" t="s">
        <v>34</v>
      </c>
      <c r="M48" s="12" t="n">
        <v>6098595</v>
      </c>
      <c r="N48" s="12" t="s">
        <v>28</v>
      </c>
    </row>
    <row r="49" customFormat="false" ht="19.5" hidden="false" customHeight="false" outlineLevel="0" collapsed="false">
      <c r="A49" s="8" t="s">
        <v>72</v>
      </c>
      <c r="B49" s="8" t="s">
        <v>28</v>
      </c>
      <c r="C49" s="8" t="s">
        <v>135</v>
      </c>
      <c r="D49" s="9" t="s">
        <v>30</v>
      </c>
      <c r="E49" s="10" t="s">
        <v>28</v>
      </c>
      <c r="F49" s="10" t="s">
        <v>28</v>
      </c>
      <c r="G49" s="11" t="n">
        <v>17675</v>
      </c>
      <c r="H49" s="9" t="s">
        <v>31</v>
      </c>
      <c r="I49" s="8" t="s">
        <v>32</v>
      </c>
      <c r="J49" s="8" t="s">
        <v>134</v>
      </c>
      <c r="K49" s="12" t="n">
        <v>2018</v>
      </c>
      <c r="L49" s="8" t="s">
        <v>34</v>
      </c>
      <c r="M49" s="12" t="n">
        <v>6022235</v>
      </c>
      <c r="N49" s="12" t="s">
        <v>28</v>
      </c>
    </row>
    <row r="50" customFormat="false" ht="55.5" hidden="false" customHeight="false" outlineLevel="0" collapsed="false">
      <c r="A50" s="8" t="s">
        <v>136</v>
      </c>
      <c r="B50" s="8" t="s">
        <v>28</v>
      </c>
      <c r="C50" s="8" t="s">
        <v>137</v>
      </c>
      <c r="D50" s="9" t="s">
        <v>138</v>
      </c>
      <c r="E50" s="10" t="s">
        <v>28</v>
      </c>
      <c r="F50" s="10" t="s">
        <v>28</v>
      </c>
      <c r="G50" s="11" t="n">
        <v>88000</v>
      </c>
      <c r="H50" s="9" t="s">
        <v>31</v>
      </c>
      <c r="I50" s="8" t="s">
        <v>32</v>
      </c>
      <c r="J50" s="8" t="s">
        <v>134</v>
      </c>
      <c r="K50" s="12" t="n">
        <v>2018</v>
      </c>
      <c r="L50" s="8" t="s">
        <v>139</v>
      </c>
      <c r="M50" s="12" t="n">
        <v>6015839</v>
      </c>
      <c r="N50" s="12" t="s">
        <v>28</v>
      </c>
    </row>
    <row r="51" customFormat="false" ht="28.5" hidden="false" customHeight="false" outlineLevel="0" collapsed="false">
      <c r="A51" s="8" t="s">
        <v>140</v>
      </c>
      <c r="B51" s="8" t="s">
        <v>28</v>
      </c>
      <c r="C51" s="8" t="s">
        <v>141</v>
      </c>
      <c r="D51" s="9" t="s">
        <v>30</v>
      </c>
      <c r="E51" s="10" t="s">
        <v>28</v>
      </c>
      <c r="F51" s="10" t="s">
        <v>28</v>
      </c>
      <c r="G51" s="11" t="n">
        <v>27000</v>
      </c>
      <c r="H51" s="9" t="s">
        <v>31</v>
      </c>
      <c r="I51" s="8" t="s">
        <v>32</v>
      </c>
      <c r="J51" s="8" t="s">
        <v>134</v>
      </c>
      <c r="K51" s="12" t="n">
        <v>2018</v>
      </c>
      <c r="L51" s="8" t="s">
        <v>34</v>
      </c>
      <c r="M51" s="12" t="n">
        <v>6013984</v>
      </c>
      <c r="N51" s="12" t="s">
        <v>28</v>
      </c>
    </row>
    <row r="52" customFormat="false" ht="19.5" hidden="false" customHeight="false" outlineLevel="0" collapsed="false">
      <c r="A52" s="8" t="s">
        <v>41</v>
      </c>
      <c r="B52" s="8" t="s">
        <v>28</v>
      </c>
      <c r="C52" s="8" t="s">
        <v>42</v>
      </c>
      <c r="D52" s="9" t="s">
        <v>43</v>
      </c>
      <c r="E52" s="10" t="s">
        <v>28</v>
      </c>
      <c r="F52" s="10" t="s">
        <v>28</v>
      </c>
      <c r="G52" s="11" t="n">
        <v>18590</v>
      </c>
      <c r="H52" s="9" t="s">
        <v>31</v>
      </c>
      <c r="I52" s="8" t="s">
        <v>32</v>
      </c>
      <c r="J52" s="8" t="s">
        <v>134</v>
      </c>
      <c r="K52" s="12" t="n">
        <v>2018</v>
      </c>
      <c r="L52" s="8" t="s">
        <v>34</v>
      </c>
      <c r="M52" s="12" t="n">
        <v>6005825</v>
      </c>
      <c r="N52" s="12" t="s">
        <v>28</v>
      </c>
    </row>
    <row r="53" customFormat="false" ht="19.5" hidden="false" customHeight="false" outlineLevel="0" collapsed="false">
      <c r="A53" s="8" t="s">
        <v>142</v>
      </c>
      <c r="B53" s="8" t="s">
        <v>28</v>
      </c>
      <c r="C53" s="8" t="s">
        <v>143</v>
      </c>
      <c r="D53" s="9" t="s">
        <v>125</v>
      </c>
      <c r="E53" s="10" t="s">
        <v>28</v>
      </c>
      <c r="F53" s="10" t="s">
        <v>28</v>
      </c>
      <c r="G53" s="11" t="n">
        <v>17000</v>
      </c>
      <c r="H53" s="9" t="s">
        <v>31</v>
      </c>
      <c r="I53" s="8" t="s">
        <v>32</v>
      </c>
      <c r="J53" s="8" t="s">
        <v>134</v>
      </c>
      <c r="K53" s="12" t="n">
        <v>2018</v>
      </c>
      <c r="L53" s="8" t="s">
        <v>34</v>
      </c>
      <c r="M53" s="12" t="n">
        <v>6004881</v>
      </c>
      <c r="N53" s="12" t="s">
        <v>28</v>
      </c>
    </row>
    <row r="54" customFormat="false" ht="19.5" hidden="false" customHeight="false" outlineLevel="0" collapsed="false">
      <c r="A54" s="8" t="s">
        <v>54</v>
      </c>
      <c r="B54" s="8" t="s">
        <v>28</v>
      </c>
      <c r="C54" s="8" t="s">
        <v>144</v>
      </c>
      <c r="D54" s="9" t="s">
        <v>125</v>
      </c>
      <c r="E54" s="10" t="s">
        <v>28</v>
      </c>
      <c r="F54" s="10" t="s">
        <v>28</v>
      </c>
      <c r="G54" s="11" t="n">
        <v>6261.76</v>
      </c>
      <c r="H54" s="9" t="s">
        <v>31</v>
      </c>
      <c r="I54" s="8" t="s">
        <v>32</v>
      </c>
      <c r="J54" s="8" t="s">
        <v>134</v>
      </c>
      <c r="K54" s="12" t="n">
        <v>2018</v>
      </c>
      <c r="L54" s="8" t="s">
        <v>34</v>
      </c>
      <c r="M54" s="12" t="n">
        <v>6004531</v>
      </c>
      <c r="N54" s="12" t="s">
        <v>28</v>
      </c>
    </row>
    <row r="55" customFormat="false" ht="19.5" hidden="false" customHeight="false" outlineLevel="0" collapsed="false">
      <c r="A55" s="8" t="s">
        <v>123</v>
      </c>
      <c r="B55" s="8" t="s">
        <v>28</v>
      </c>
      <c r="C55" s="8" t="s">
        <v>145</v>
      </c>
      <c r="D55" s="9" t="s">
        <v>43</v>
      </c>
      <c r="E55" s="10" t="s">
        <v>28</v>
      </c>
      <c r="F55" s="10" t="s">
        <v>28</v>
      </c>
      <c r="G55" s="11" t="n">
        <v>51128</v>
      </c>
      <c r="H55" s="9" t="s">
        <v>31</v>
      </c>
      <c r="I55" s="8" t="s">
        <v>32</v>
      </c>
      <c r="J55" s="8" t="s">
        <v>134</v>
      </c>
      <c r="K55" s="12" t="n">
        <v>2018</v>
      </c>
      <c r="L55" s="8" t="s">
        <v>146</v>
      </c>
      <c r="M55" s="12" t="n">
        <v>6002765</v>
      </c>
      <c r="N55" s="12" t="s">
        <v>28</v>
      </c>
    </row>
    <row r="56" customFormat="false" ht="19.5" hidden="false" customHeight="false" outlineLevel="0" collapsed="false">
      <c r="A56" s="8" t="s">
        <v>147</v>
      </c>
      <c r="B56" s="8" t="s">
        <v>28</v>
      </c>
      <c r="C56" s="8" t="s">
        <v>148</v>
      </c>
      <c r="D56" s="9" t="s">
        <v>28</v>
      </c>
      <c r="E56" s="10" t="s">
        <v>28</v>
      </c>
      <c r="F56" s="10" t="s">
        <v>28</v>
      </c>
      <c r="G56" s="11" t="n">
        <v>36750</v>
      </c>
      <c r="H56" s="9" t="s">
        <v>31</v>
      </c>
      <c r="I56" s="8" t="s">
        <v>44</v>
      </c>
      <c r="J56" s="8" t="s">
        <v>134</v>
      </c>
      <c r="K56" s="12" t="n">
        <v>2018</v>
      </c>
      <c r="L56" s="8" t="s">
        <v>28</v>
      </c>
      <c r="M56" s="12" t="n">
        <v>5978802</v>
      </c>
      <c r="N56" s="12" t="s">
        <v>28</v>
      </c>
    </row>
    <row r="57" customFormat="false" ht="46.5" hidden="false" customHeight="false" outlineLevel="0" collapsed="false">
      <c r="A57" s="8" t="s">
        <v>62</v>
      </c>
      <c r="B57" s="8" t="s">
        <v>28</v>
      </c>
      <c r="C57" s="8" t="s">
        <v>149</v>
      </c>
      <c r="D57" s="9" t="s">
        <v>150</v>
      </c>
      <c r="E57" s="10" t="s">
        <v>28</v>
      </c>
      <c r="F57" s="10" t="s">
        <v>28</v>
      </c>
      <c r="G57" s="11" t="n">
        <v>151512</v>
      </c>
      <c r="H57" s="9" t="s">
        <v>31</v>
      </c>
      <c r="I57" s="8" t="s">
        <v>74</v>
      </c>
      <c r="J57" s="8" t="s">
        <v>151</v>
      </c>
      <c r="K57" s="12" t="n">
        <v>2018</v>
      </c>
      <c r="L57" s="8" t="s">
        <v>28</v>
      </c>
      <c r="M57" s="12" t="n">
        <v>5311940</v>
      </c>
      <c r="N57" s="12" t="s">
        <v>28</v>
      </c>
    </row>
    <row r="58" customFormat="false" ht="46.5" hidden="false" customHeight="false" outlineLevel="0" collapsed="false">
      <c r="A58" s="8" t="s">
        <v>62</v>
      </c>
      <c r="B58" s="8" t="s">
        <v>28</v>
      </c>
      <c r="C58" s="8" t="s">
        <v>152</v>
      </c>
      <c r="D58" s="9" t="s">
        <v>150</v>
      </c>
      <c r="E58" s="10" t="s">
        <v>28</v>
      </c>
      <c r="F58" s="10" t="s">
        <v>28</v>
      </c>
      <c r="G58" s="11" t="n">
        <v>40266</v>
      </c>
      <c r="H58" s="9" t="s">
        <v>31</v>
      </c>
      <c r="I58" s="8" t="s">
        <v>74</v>
      </c>
      <c r="J58" s="8" t="s">
        <v>151</v>
      </c>
      <c r="K58" s="12" t="n">
        <v>2018</v>
      </c>
      <c r="L58" s="8" t="s">
        <v>28</v>
      </c>
      <c r="M58" s="12" t="n">
        <v>5311730</v>
      </c>
      <c r="N58" s="12" t="s">
        <v>28</v>
      </c>
    </row>
    <row r="59" customFormat="false" ht="12.8" hidden="false" customHeight="false" outlineLevel="0" collapsed="false">
      <c r="A59" s="8" t="s">
        <v>153</v>
      </c>
      <c r="B59" s="8" t="s">
        <v>28</v>
      </c>
      <c r="C59" s="8" t="s">
        <v>154</v>
      </c>
      <c r="D59" s="9" t="s">
        <v>150</v>
      </c>
      <c r="E59" s="10" t="s">
        <v>28</v>
      </c>
      <c r="F59" s="10" t="s">
        <v>28</v>
      </c>
      <c r="G59" s="11" t="n">
        <v>65500</v>
      </c>
      <c r="H59" s="9" t="s">
        <v>31</v>
      </c>
      <c r="I59" s="8" t="s">
        <v>74</v>
      </c>
      <c r="J59" s="8" t="s">
        <v>151</v>
      </c>
      <c r="K59" s="12" t="n">
        <v>2018</v>
      </c>
      <c r="L59" s="8" t="s">
        <v>28</v>
      </c>
      <c r="M59" s="12" t="n">
        <v>5228001</v>
      </c>
      <c r="N59" s="12" t="s">
        <v>28</v>
      </c>
    </row>
    <row r="60" customFormat="false" ht="19.5" hidden="false" customHeight="false" outlineLevel="0" collapsed="false">
      <c r="A60" s="8" t="s">
        <v>155</v>
      </c>
      <c r="B60" s="8" t="s">
        <v>28</v>
      </c>
      <c r="C60" s="8" t="s">
        <v>156</v>
      </c>
      <c r="D60" s="9" t="s">
        <v>157</v>
      </c>
      <c r="E60" s="8" t="s">
        <v>150</v>
      </c>
      <c r="F60" s="10" t="s">
        <v>28</v>
      </c>
      <c r="G60" s="11" t="n">
        <v>46400</v>
      </c>
      <c r="H60" s="9" t="s">
        <v>31</v>
      </c>
      <c r="I60" s="8" t="s">
        <v>74</v>
      </c>
      <c r="J60" s="8" t="s">
        <v>158</v>
      </c>
      <c r="K60" s="12" t="n">
        <v>2018</v>
      </c>
      <c r="L60" s="8" t="s">
        <v>28</v>
      </c>
      <c r="M60" s="12" t="n">
        <v>5058361</v>
      </c>
      <c r="N60" s="12" t="s">
        <v>28</v>
      </c>
    </row>
    <row r="61" customFormat="false" ht="12.8" hidden="false" customHeight="false" outlineLevel="0" collapsed="false">
      <c r="A61" s="8" t="s">
        <v>159</v>
      </c>
      <c r="B61" s="8" t="s">
        <v>28</v>
      </c>
      <c r="C61" s="8" t="s">
        <v>160</v>
      </c>
      <c r="D61" s="9" t="s">
        <v>150</v>
      </c>
      <c r="E61" s="8" t="s">
        <v>157</v>
      </c>
      <c r="F61" s="10" t="s">
        <v>28</v>
      </c>
      <c r="G61" s="11" t="n">
        <v>98995.03</v>
      </c>
      <c r="H61" s="9" t="s">
        <v>31</v>
      </c>
      <c r="I61" s="8" t="s">
        <v>74</v>
      </c>
      <c r="J61" s="8" t="s">
        <v>161</v>
      </c>
      <c r="K61" s="12" t="n">
        <v>2018</v>
      </c>
      <c r="L61" s="8" t="s">
        <v>28</v>
      </c>
      <c r="M61" s="12" t="n">
        <v>4896070</v>
      </c>
      <c r="N61" s="12" t="s">
        <v>28</v>
      </c>
    </row>
    <row r="62" customFormat="false" ht="37.5" hidden="false" customHeight="false" outlineLevel="0" collapsed="false">
      <c r="A62" s="8" t="s">
        <v>54</v>
      </c>
      <c r="B62" s="8" t="s">
        <v>28</v>
      </c>
      <c r="C62" s="8" t="s">
        <v>162</v>
      </c>
      <c r="D62" s="9" t="s">
        <v>150</v>
      </c>
      <c r="E62" s="10" t="s">
        <v>28</v>
      </c>
      <c r="F62" s="10" t="s">
        <v>28</v>
      </c>
      <c r="G62" s="11" t="n">
        <v>130200</v>
      </c>
      <c r="H62" s="9" t="s">
        <v>31</v>
      </c>
      <c r="I62" s="8" t="s">
        <v>32</v>
      </c>
      <c r="J62" s="8" t="s">
        <v>161</v>
      </c>
      <c r="K62" s="12" t="n">
        <v>2018</v>
      </c>
      <c r="L62" s="8" t="s">
        <v>28</v>
      </c>
      <c r="M62" s="12" t="n">
        <v>4899307</v>
      </c>
      <c r="N62" s="12" t="s">
        <v>28</v>
      </c>
    </row>
    <row r="63" customFormat="false" ht="19.5" hidden="false" customHeight="false" outlineLevel="0" collapsed="false">
      <c r="A63" s="8" t="s">
        <v>163</v>
      </c>
      <c r="B63" s="8" t="s">
        <v>28</v>
      </c>
      <c r="C63" s="8" t="s">
        <v>164</v>
      </c>
      <c r="D63" s="9" t="s">
        <v>150</v>
      </c>
      <c r="E63" s="10" t="s">
        <v>28</v>
      </c>
      <c r="F63" s="10" t="s">
        <v>28</v>
      </c>
      <c r="G63" s="11" t="n">
        <v>5000</v>
      </c>
      <c r="H63" s="9" t="s">
        <v>31</v>
      </c>
      <c r="I63" s="8" t="s">
        <v>32</v>
      </c>
      <c r="J63" s="8" t="s">
        <v>161</v>
      </c>
      <c r="K63" s="12" t="n">
        <v>2018</v>
      </c>
      <c r="L63" s="8" t="s">
        <v>28</v>
      </c>
      <c r="M63" s="12" t="n">
        <v>4870559</v>
      </c>
      <c r="N63" s="12" t="s">
        <v>28</v>
      </c>
    </row>
    <row r="64" customFormat="false" ht="19.5" hidden="false" customHeight="false" outlineLevel="0" collapsed="false">
      <c r="A64" s="8" t="s">
        <v>165</v>
      </c>
      <c r="B64" s="8" t="s">
        <v>28</v>
      </c>
      <c r="C64" s="8" t="s">
        <v>166</v>
      </c>
      <c r="D64" s="9" t="s">
        <v>150</v>
      </c>
      <c r="E64" s="10" t="s">
        <v>28</v>
      </c>
      <c r="F64" s="10" t="s">
        <v>28</v>
      </c>
      <c r="G64" s="11" t="n">
        <v>57100</v>
      </c>
      <c r="H64" s="9" t="s">
        <v>31</v>
      </c>
      <c r="I64" s="8" t="s">
        <v>32</v>
      </c>
      <c r="J64" s="8" t="s">
        <v>161</v>
      </c>
      <c r="K64" s="12" t="n">
        <v>2018</v>
      </c>
      <c r="L64" s="8" t="s">
        <v>28</v>
      </c>
      <c r="M64" s="12" t="n">
        <v>4867503</v>
      </c>
      <c r="N64" s="12" t="s">
        <v>28</v>
      </c>
    </row>
    <row r="65" customFormat="false" ht="12.8" hidden="false" customHeight="false" outlineLevel="0" collapsed="false">
      <c r="A65" s="8" t="s">
        <v>159</v>
      </c>
      <c r="B65" s="8" t="s">
        <v>28</v>
      </c>
      <c r="C65" s="8" t="s">
        <v>167</v>
      </c>
      <c r="D65" s="9" t="s">
        <v>28</v>
      </c>
      <c r="E65" s="10" t="s">
        <v>28</v>
      </c>
      <c r="F65" s="10" t="s">
        <v>28</v>
      </c>
      <c r="G65" s="11" t="n">
        <v>4600</v>
      </c>
      <c r="H65" s="9" t="s">
        <v>31</v>
      </c>
      <c r="I65" s="8" t="s">
        <v>32</v>
      </c>
      <c r="J65" s="8" t="s">
        <v>161</v>
      </c>
      <c r="K65" s="12" t="n">
        <v>2018</v>
      </c>
      <c r="L65" s="8" t="s">
        <v>28</v>
      </c>
      <c r="M65" s="12" t="n">
        <v>4822854</v>
      </c>
      <c r="N65" s="12" t="s">
        <v>28</v>
      </c>
    </row>
    <row r="66" customFormat="false" ht="19.5" hidden="false" customHeight="false" outlineLevel="0" collapsed="false">
      <c r="A66" s="8" t="s">
        <v>168</v>
      </c>
      <c r="B66" s="8" t="s">
        <v>28</v>
      </c>
      <c r="C66" s="8" t="s">
        <v>169</v>
      </c>
      <c r="D66" s="9" t="s">
        <v>28</v>
      </c>
      <c r="E66" s="10" t="s">
        <v>28</v>
      </c>
      <c r="F66" s="10" t="s">
        <v>28</v>
      </c>
      <c r="G66" s="11" t="n">
        <v>46000</v>
      </c>
      <c r="H66" s="9" t="s">
        <v>31</v>
      </c>
      <c r="I66" s="8" t="s">
        <v>32</v>
      </c>
      <c r="J66" s="8" t="s">
        <v>161</v>
      </c>
      <c r="K66" s="12" t="n">
        <v>2018</v>
      </c>
      <c r="L66" s="8" t="s">
        <v>28</v>
      </c>
      <c r="M66" s="12" t="n">
        <v>4822629</v>
      </c>
      <c r="N66" s="12" t="s">
        <v>28</v>
      </c>
    </row>
    <row r="67" customFormat="false" ht="12.8" hidden="false" customHeight="false" outlineLevel="0" collapsed="false">
      <c r="A67" s="8" t="s">
        <v>155</v>
      </c>
      <c r="B67" s="8" t="s">
        <v>28</v>
      </c>
      <c r="C67" s="8" t="s">
        <v>170</v>
      </c>
      <c r="D67" s="9" t="s">
        <v>157</v>
      </c>
      <c r="E67" s="10" t="s">
        <v>28</v>
      </c>
      <c r="F67" s="10" t="s">
        <v>28</v>
      </c>
      <c r="G67" s="11" t="n">
        <v>35000</v>
      </c>
      <c r="H67" s="9" t="s">
        <v>31</v>
      </c>
      <c r="I67" s="8" t="s">
        <v>32</v>
      </c>
      <c r="J67" s="8" t="s">
        <v>161</v>
      </c>
      <c r="K67" s="12" t="n">
        <v>2018</v>
      </c>
      <c r="L67" s="8" t="s">
        <v>28</v>
      </c>
      <c r="M67" s="12" t="n">
        <v>4822340</v>
      </c>
      <c r="N67" s="12" t="s">
        <v>28</v>
      </c>
    </row>
    <row r="68" customFormat="false" ht="19.5" hidden="false" customHeight="false" outlineLevel="0" collapsed="false">
      <c r="A68" s="8" t="s">
        <v>129</v>
      </c>
      <c r="B68" s="8" t="s">
        <v>28</v>
      </c>
      <c r="C68" s="8" t="s">
        <v>171</v>
      </c>
      <c r="D68" s="9" t="s">
        <v>150</v>
      </c>
      <c r="E68" s="10" t="s">
        <v>28</v>
      </c>
      <c r="F68" s="10" t="s">
        <v>28</v>
      </c>
      <c r="G68" s="11" t="n">
        <v>118000</v>
      </c>
      <c r="H68" s="9" t="s">
        <v>31</v>
      </c>
      <c r="I68" s="8" t="s">
        <v>32</v>
      </c>
      <c r="J68" s="8" t="s">
        <v>161</v>
      </c>
      <c r="K68" s="12" t="n">
        <v>2018</v>
      </c>
      <c r="L68" s="8" t="s">
        <v>28</v>
      </c>
      <c r="M68" s="12" t="n">
        <v>4822084</v>
      </c>
      <c r="N68" s="12" t="s">
        <v>28</v>
      </c>
    </row>
    <row r="69" customFormat="false" ht="12.8" hidden="false" customHeight="false" outlineLevel="0" collapsed="false">
      <c r="A69" s="8" t="s">
        <v>129</v>
      </c>
      <c r="B69" s="8" t="s">
        <v>28</v>
      </c>
      <c r="C69" s="8" t="s">
        <v>172</v>
      </c>
      <c r="D69" s="9" t="s">
        <v>157</v>
      </c>
      <c r="E69" s="10" t="s">
        <v>28</v>
      </c>
      <c r="F69" s="10" t="s">
        <v>28</v>
      </c>
      <c r="G69" s="11" t="n">
        <v>40000</v>
      </c>
      <c r="H69" s="9" t="s">
        <v>31</v>
      </c>
      <c r="I69" s="8" t="s">
        <v>32</v>
      </c>
      <c r="J69" s="8" t="s">
        <v>161</v>
      </c>
      <c r="K69" s="12" t="n">
        <v>2018</v>
      </c>
      <c r="L69" s="8" t="s">
        <v>28</v>
      </c>
      <c r="M69" s="12" t="n">
        <v>4820855</v>
      </c>
      <c r="N69" s="12" t="s">
        <v>28</v>
      </c>
    </row>
  </sheetData>
  <mergeCells count="1">
    <mergeCell ref="A1:N1"/>
  </mergeCells>
  <dataValidations count="7">
    <dataValidation allowBlank="true" operator="equal" showDropDown="false" showErrorMessage="true" showInputMessage="false" sqref="A1:H3 J1:J3 L1:AMJ1 I2:I3 K2:N3 A4:C69 L4:N69" type="none">
      <formula1>0</formula1>
      <formula2>0</formula2>
    </dataValidation>
    <dataValidation allowBlank="true" operator="equal" showDropDown="false" showErrorMessage="true" showInputMessage="false" sqref="I1 I4:I69" type="list">
      <formula1>'Тип процедури'!$A$1:$A$10</formula1>
      <formula2>0</formula2>
    </dataValidation>
    <dataValidation allowBlank="true" operator="equal" showDropDown="false" showErrorMessage="true" showInputMessage="false" sqref="K1 K4:K69" type="list">
      <formula1>Рік!$A$1:$A$3</formula1>
      <formula2>0</formula2>
    </dataValidation>
    <dataValidation allowBlank="true" operator="equal" showDropDown="false" showErrorMessage="true" showInputMessage="false" sqref="D4:F69" type="list">
      <formula1>КЕКВ!$A$1:$A$56</formula1>
      <formula2>0</formula2>
    </dataValidation>
    <dataValidation allowBlank="true" operator="greaterThanOrEqual" showDropDown="false" showErrorMessage="true" showInputMessage="false" sqref="G4:G69" type="decimal">
      <formula1>0</formula1>
      <formula2>0</formula2>
    </dataValidation>
    <dataValidation allowBlank="true" operator="equal" showDropDown="false" showErrorMessage="true" showInputMessage="false" sqref="H4:H69" type="list">
      <formula1>Валюти!$A$1:$A$5</formula1>
      <formula2>0</formula2>
    </dataValidation>
    <dataValidation allowBlank="true" operator="equal" showDropDown="false" showErrorMessage="true" showInputMessage="false" sqref="J4:J69" type="list">
      <formula1>'Початок проведення закупівлі'!$A$1:$A$36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42"/>
    <col collapsed="false" customWidth="true" hidden="false" outlineLevel="0" max="2" min="2" style="0" width="20.71"/>
    <col collapsed="false" customWidth="false" hidden="false" outlineLevel="0" max="1025" min="3" style="0" width="11.52"/>
  </cols>
  <sheetData>
    <row r="1" customFormat="false" ht="60.4" hidden="false" customHeight="true" outlineLevel="0" collapsed="false">
      <c r="A1" s="13" t="s">
        <v>44</v>
      </c>
      <c r="B1" s="13"/>
    </row>
    <row r="2" customFormat="false" ht="60.4" hidden="false" customHeight="true" outlineLevel="0" collapsed="false">
      <c r="A2" s="13" t="s">
        <v>32</v>
      </c>
      <c r="B2" s="13" t="s">
        <v>173</v>
      </c>
    </row>
    <row r="3" customFormat="false" ht="60.4" hidden="false" customHeight="true" outlineLevel="0" collapsed="false">
      <c r="A3" s="13" t="s">
        <v>57</v>
      </c>
      <c r="B3" s="13" t="s">
        <v>174</v>
      </c>
    </row>
    <row r="4" customFormat="false" ht="60.4" hidden="false" customHeight="true" outlineLevel="0" collapsed="false">
      <c r="A4" s="13" t="s">
        <v>175</v>
      </c>
      <c r="B4" s="13" t="s">
        <v>176</v>
      </c>
    </row>
    <row r="5" customFormat="false" ht="60.4" hidden="false" customHeight="true" outlineLevel="0" collapsed="false">
      <c r="A5" s="13" t="s">
        <v>177</v>
      </c>
      <c r="B5" s="13" t="s">
        <v>178</v>
      </c>
    </row>
    <row r="6" customFormat="false" ht="60.4" hidden="false" customHeight="true" outlineLevel="0" collapsed="false">
      <c r="A6" s="13" t="s">
        <v>74</v>
      </c>
      <c r="B6" s="13" t="s">
        <v>179</v>
      </c>
    </row>
    <row r="7" customFormat="false" ht="60.4" hidden="false" customHeight="true" outlineLevel="0" collapsed="false">
      <c r="A7" s="13" t="s">
        <v>180</v>
      </c>
      <c r="B7" s="13" t="s">
        <v>181</v>
      </c>
    </row>
    <row r="8" customFormat="false" ht="60.4" hidden="false" customHeight="true" outlineLevel="0" collapsed="false">
      <c r="A8" s="13" t="s">
        <v>78</v>
      </c>
      <c r="B8" s="13" t="s">
        <v>182</v>
      </c>
    </row>
    <row r="9" customFormat="false" ht="60.4" hidden="false" customHeight="true" outlineLevel="0" collapsed="false">
      <c r="A9" s="13" t="s">
        <v>183</v>
      </c>
      <c r="B9" s="13" t="s">
        <v>184</v>
      </c>
    </row>
    <row r="10" customFormat="false" ht="60.4" hidden="false" customHeight="true" outlineLevel="0" collapsed="false">
      <c r="A10" s="13" t="s">
        <v>185</v>
      </c>
      <c r="B10" s="13" t="s">
        <v>186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29"/>
    <col collapsed="false" customWidth="false" hidden="false" outlineLevel="0" max="1025" min="2" style="0" width="11.52"/>
  </cols>
  <sheetData>
    <row r="1" customFormat="false" ht="12.8" hidden="false" customHeight="false" outlineLevel="0" collapsed="false">
      <c r="A1" s="0" t="s">
        <v>31</v>
      </c>
    </row>
    <row r="2" customFormat="false" ht="12.8" hidden="false" customHeight="false" outlineLevel="0" collapsed="false">
      <c r="A2" s="0" t="s">
        <v>187</v>
      </c>
    </row>
    <row r="3" customFormat="false" ht="12.8" hidden="false" customHeight="false" outlineLevel="0" collapsed="false">
      <c r="A3" s="0" t="s">
        <v>188</v>
      </c>
    </row>
    <row r="4" customFormat="false" ht="12.8" hidden="false" customHeight="false" outlineLevel="0" collapsed="false">
      <c r="A4" s="0" t="s">
        <v>189</v>
      </c>
    </row>
    <row r="5" customFormat="false" ht="12.8" hidden="false" customHeight="false" outlineLevel="0" collapsed="false">
      <c r="A5" s="0" t="s">
        <v>190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29"/>
    <col collapsed="false" customWidth="false" hidden="false" outlineLevel="0" max="1025" min="2" style="0" width="11.52"/>
  </cols>
  <sheetData>
    <row r="1" customFormat="false" ht="60.4" hidden="false" customHeight="true" outlineLevel="0" collapsed="false">
      <c r="A1" s="0" t="n">
        <f aca="true">YEAR(NOW() )-1</f>
        <v>2018</v>
      </c>
    </row>
    <row r="2" customFormat="false" ht="60.4" hidden="false" customHeight="true" outlineLevel="0" collapsed="false">
      <c r="A2" s="0" t="n">
        <f aca="true">YEAR(NOW() )</f>
        <v>2019</v>
      </c>
    </row>
    <row r="3" customFormat="false" ht="60.4" hidden="false" customHeight="true" outlineLevel="0" collapsed="false">
      <c r="A3" s="0" t="n">
        <f aca="true">YEAR(NOW() )+1</f>
        <v>2020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3.8" hidden="false" customHeight="false" outlineLevel="0" collapsed="false">
      <c r="A1" s="0" t="str">
        <f aca="true">CONCATENATE( "01.01.",YEAR(NOW())-1)</f>
        <v>01.01.2018</v>
      </c>
    </row>
    <row r="2" customFormat="false" ht="13.8" hidden="false" customHeight="false" outlineLevel="0" collapsed="false">
      <c r="A2" s="0" t="str">
        <f aca="true">CONCATENATE( "01.02.",YEAR(NOW())-1)</f>
        <v>01.02.2018</v>
      </c>
    </row>
    <row r="3" customFormat="false" ht="13.8" hidden="false" customHeight="false" outlineLevel="0" collapsed="false">
      <c r="A3" s="0" t="str">
        <f aca="true">CONCATENATE( "01.03.",YEAR(NOW())-1)</f>
        <v>01.03.2018</v>
      </c>
    </row>
    <row r="4" customFormat="false" ht="13.8" hidden="false" customHeight="false" outlineLevel="0" collapsed="false">
      <c r="A4" s="0" t="str">
        <f aca="true">CONCATENATE( "01.04.",YEAR(NOW())-1)</f>
        <v>01.04.2018</v>
      </c>
    </row>
    <row r="5" customFormat="false" ht="13.8" hidden="false" customHeight="false" outlineLevel="0" collapsed="false">
      <c r="A5" s="0" t="str">
        <f aca="true">CONCATENATE( "01.05.",YEAR(NOW())-1)</f>
        <v>01.05.2018</v>
      </c>
    </row>
    <row r="6" customFormat="false" ht="13.8" hidden="false" customHeight="false" outlineLevel="0" collapsed="false">
      <c r="A6" s="0" t="str">
        <f aca="true">CONCATENATE( "01.06.",YEAR(NOW())-1)</f>
        <v>01.06.2018</v>
      </c>
    </row>
    <row r="7" customFormat="false" ht="13.8" hidden="false" customHeight="false" outlineLevel="0" collapsed="false">
      <c r="A7" s="0" t="str">
        <f aca="true">CONCATENATE( "01.07.",YEAR(NOW())-1)</f>
        <v>01.07.2018</v>
      </c>
    </row>
    <row r="8" customFormat="false" ht="13.8" hidden="false" customHeight="false" outlineLevel="0" collapsed="false">
      <c r="A8" s="0" t="str">
        <f aca="true">CONCATENATE( "01.08.",YEAR(NOW())-1)</f>
        <v>01.08.2018</v>
      </c>
    </row>
    <row r="9" customFormat="false" ht="13.8" hidden="false" customHeight="false" outlineLevel="0" collapsed="false">
      <c r="A9" s="0" t="str">
        <f aca="true">CONCATENATE( "01.09.",YEAR(NOW())-1)</f>
        <v>01.09.2018</v>
      </c>
    </row>
    <row r="10" customFormat="false" ht="13.8" hidden="false" customHeight="false" outlineLevel="0" collapsed="false">
      <c r="A10" s="0" t="str">
        <f aca="true">CONCATENATE( "01.10.",YEAR(NOW())-1)</f>
        <v>01.10.2018</v>
      </c>
    </row>
    <row r="11" customFormat="false" ht="13.8" hidden="false" customHeight="false" outlineLevel="0" collapsed="false">
      <c r="A11" s="0" t="str">
        <f aca="true">CONCATENATE( "01.11.",YEAR(NOW())-1)</f>
        <v>01.11.2018</v>
      </c>
    </row>
    <row r="12" customFormat="false" ht="13.8" hidden="false" customHeight="false" outlineLevel="0" collapsed="false">
      <c r="A12" s="0" t="str">
        <f aca="true">CONCATENATE( "01.12.",YEAR(NOW())-1)</f>
        <v>01.12.2018</v>
      </c>
    </row>
    <row r="13" customFormat="false" ht="13.8" hidden="false" customHeight="false" outlineLevel="0" collapsed="false">
      <c r="A13" s="0" t="str">
        <f aca="true">CONCATENATE( "01.01.",YEAR(NOW()))</f>
        <v>01.01.2019</v>
      </c>
    </row>
    <row r="14" customFormat="false" ht="13.8" hidden="false" customHeight="false" outlineLevel="0" collapsed="false">
      <c r="A14" s="0" t="str">
        <f aca="true">CONCATENATE( "01.02.",YEAR(NOW()))</f>
        <v>01.02.2019</v>
      </c>
    </row>
    <row r="15" customFormat="false" ht="13.8" hidden="false" customHeight="false" outlineLevel="0" collapsed="false">
      <c r="A15" s="0" t="str">
        <f aca="true">CONCATENATE( "01.03.",YEAR(NOW()))</f>
        <v>01.03.2019</v>
      </c>
    </row>
    <row r="16" customFormat="false" ht="13.8" hidden="false" customHeight="false" outlineLevel="0" collapsed="false">
      <c r="A16" s="0" t="str">
        <f aca="true">CONCATENATE( "01.04.",YEAR(NOW()))</f>
        <v>01.04.2019</v>
      </c>
    </row>
    <row r="17" customFormat="false" ht="13.8" hidden="false" customHeight="false" outlineLevel="0" collapsed="false">
      <c r="A17" s="0" t="str">
        <f aca="true">CONCATENATE( "01.05.",YEAR(NOW()))</f>
        <v>01.05.2019</v>
      </c>
    </row>
    <row r="18" customFormat="false" ht="13.8" hidden="false" customHeight="false" outlineLevel="0" collapsed="false">
      <c r="A18" s="0" t="str">
        <f aca="true">CONCATENATE( "01.06.",YEAR(NOW()))</f>
        <v>01.06.2019</v>
      </c>
    </row>
    <row r="19" customFormat="false" ht="13.8" hidden="false" customHeight="false" outlineLevel="0" collapsed="false">
      <c r="A19" s="0" t="str">
        <f aca="true">CONCATENATE( "01.07.",YEAR(NOW()))</f>
        <v>01.07.2019</v>
      </c>
    </row>
    <row r="20" customFormat="false" ht="13.8" hidden="false" customHeight="false" outlineLevel="0" collapsed="false">
      <c r="A20" s="0" t="str">
        <f aca="true">CONCATENATE( "01.08.",YEAR(NOW()))</f>
        <v>01.08.2019</v>
      </c>
    </row>
    <row r="21" customFormat="false" ht="13.8" hidden="false" customHeight="false" outlineLevel="0" collapsed="false">
      <c r="A21" s="0" t="str">
        <f aca="true">CONCATENATE( "01.09.",YEAR(NOW()))</f>
        <v>01.09.2019</v>
      </c>
    </row>
    <row r="22" customFormat="false" ht="13.8" hidden="false" customHeight="false" outlineLevel="0" collapsed="false">
      <c r="A22" s="0" t="str">
        <f aca="true">CONCATENATE( "01.10.",YEAR(NOW()))</f>
        <v>01.10.2019</v>
      </c>
    </row>
    <row r="23" customFormat="false" ht="13.8" hidden="false" customHeight="false" outlineLevel="0" collapsed="false">
      <c r="A23" s="0" t="str">
        <f aca="true">CONCATENATE( "01.11.",YEAR(NOW()))</f>
        <v>01.11.2019</v>
      </c>
    </row>
    <row r="24" customFormat="false" ht="13.8" hidden="false" customHeight="false" outlineLevel="0" collapsed="false">
      <c r="A24" s="0" t="str">
        <f aca="true">CONCATENATE( "01.12.",YEAR(NOW()))</f>
        <v>01.12.2019</v>
      </c>
    </row>
    <row r="25" customFormat="false" ht="13.8" hidden="false" customHeight="false" outlineLevel="0" collapsed="false">
      <c r="A25" s="0" t="str">
        <f aca="true">CONCATENATE( "01.01.",YEAR(NOW())+1)</f>
        <v>01.01.2020</v>
      </c>
    </row>
    <row r="26" customFormat="false" ht="13.8" hidden="false" customHeight="false" outlineLevel="0" collapsed="false">
      <c r="A26" s="0" t="str">
        <f aca="true">CONCATENATE( "01.02.",YEAR(NOW())+1)</f>
        <v>01.02.2020</v>
      </c>
    </row>
    <row r="27" customFormat="false" ht="13.8" hidden="false" customHeight="false" outlineLevel="0" collapsed="false">
      <c r="A27" s="0" t="str">
        <f aca="true">CONCATENATE( "01.03.",YEAR(NOW())+1)</f>
        <v>01.03.2020</v>
      </c>
    </row>
    <row r="28" customFormat="false" ht="13.8" hidden="false" customHeight="false" outlineLevel="0" collapsed="false">
      <c r="A28" s="0" t="str">
        <f aca="true">CONCATENATE( "01.04.",YEAR(NOW())+1)</f>
        <v>01.04.2020</v>
      </c>
    </row>
    <row r="29" customFormat="false" ht="13.8" hidden="false" customHeight="false" outlineLevel="0" collapsed="false">
      <c r="A29" s="0" t="str">
        <f aca="true">CONCATENATE( "01.05.",YEAR(NOW())+1)</f>
        <v>01.05.2020</v>
      </c>
    </row>
    <row r="30" customFormat="false" ht="13.8" hidden="false" customHeight="false" outlineLevel="0" collapsed="false">
      <c r="A30" s="0" t="str">
        <f aca="true">CONCATENATE( "01.06.",YEAR(NOW())+1)</f>
        <v>01.06.2020</v>
      </c>
    </row>
    <row r="31" customFormat="false" ht="13.8" hidden="false" customHeight="false" outlineLevel="0" collapsed="false">
      <c r="A31" s="0" t="str">
        <f aca="true">CONCATENATE( "01.07.",YEAR(NOW())+1)</f>
        <v>01.07.2020</v>
      </c>
    </row>
    <row r="32" customFormat="false" ht="13.8" hidden="false" customHeight="false" outlineLevel="0" collapsed="false">
      <c r="A32" s="0" t="str">
        <f aca="true">CONCATENATE( "01.08.",YEAR(NOW())+1)</f>
        <v>01.08.2020</v>
      </c>
    </row>
    <row r="33" customFormat="false" ht="13.8" hidden="false" customHeight="false" outlineLevel="0" collapsed="false">
      <c r="A33" s="0" t="str">
        <f aca="true">CONCATENATE( "01.09.",YEAR(NOW())+1)</f>
        <v>01.09.2020</v>
      </c>
    </row>
    <row r="34" customFormat="false" ht="13.8" hidden="false" customHeight="false" outlineLevel="0" collapsed="false">
      <c r="A34" s="0" t="str">
        <f aca="true">CONCATENATE( "01.10.",YEAR(NOW())+1)</f>
        <v>01.10.2020</v>
      </c>
    </row>
    <row r="35" customFormat="false" ht="13.8" hidden="false" customHeight="false" outlineLevel="0" collapsed="false">
      <c r="A35" s="0" t="str">
        <f aca="true">CONCATENATE( "01.11.",YEAR(NOW())+1)</f>
        <v>01.11.2020</v>
      </c>
    </row>
    <row r="36" customFormat="false" ht="13.8" hidden="false" customHeight="false" outlineLevel="0" collapsed="false">
      <c r="A36" s="0" t="str">
        <f aca="true">CONCATENATE( "01.12.",YEAR(NOW())+1)</f>
        <v>01.12.2020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3.29"/>
    <col collapsed="false" customWidth="true" hidden="false" outlineLevel="0" max="2" min="2" style="0" width="45.04"/>
    <col collapsed="false" customWidth="false" hidden="false" outlineLevel="0" max="1025" min="3" style="0" width="11.52"/>
  </cols>
  <sheetData>
    <row r="1" customFormat="false" ht="60.4" hidden="false" customHeight="true" outlineLevel="0" collapsed="false">
      <c r="A1" s="2" t="n">
        <v>2000</v>
      </c>
      <c r="B1" s="0" t="s">
        <v>191</v>
      </c>
    </row>
    <row r="2" customFormat="false" ht="60.4" hidden="false" customHeight="true" outlineLevel="0" collapsed="false">
      <c r="A2" s="2" t="n">
        <v>2100</v>
      </c>
      <c r="B2" s="0" t="s">
        <v>192</v>
      </c>
    </row>
    <row r="3" customFormat="false" ht="60.4" hidden="false" customHeight="true" outlineLevel="0" collapsed="false">
      <c r="A3" s="2" t="n">
        <v>2110</v>
      </c>
      <c r="B3" s="0" t="s">
        <v>193</v>
      </c>
    </row>
    <row r="4" customFormat="false" ht="60.4" hidden="false" customHeight="true" outlineLevel="0" collapsed="false">
      <c r="A4" s="2" t="n">
        <v>2111</v>
      </c>
      <c r="B4" s="0" t="s">
        <v>194</v>
      </c>
    </row>
    <row r="5" customFormat="false" ht="60.4" hidden="false" customHeight="true" outlineLevel="0" collapsed="false">
      <c r="A5" s="2" t="n">
        <v>2112</v>
      </c>
      <c r="B5" s="0" t="s">
        <v>195</v>
      </c>
    </row>
    <row r="6" customFormat="false" ht="60.4" hidden="false" customHeight="true" outlineLevel="0" collapsed="false">
      <c r="A6" s="2" t="n">
        <v>2120</v>
      </c>
      <c r="B6" s="0" t="s">
        <v>196</v>
      </c>
    </row>
    <row r="7" customFormat="false" ht="60.4" hidden="false" customHeight="true" outlineLevel="0" collapsed="false">
      <c r="A7" s="2" t="n">
        <v>2200</v>
      </c>
      <c r="B7" s="0" t="s">
        <v>197</v>
      </c>
    </row>
    <row r="8" customFormat="false" ht="60.4" hidden="false" customHeight="true" outlineLevel="0" collapsed="false">
      <c r="A8" s="2" t="n">
        <v>2210</v>
      </c>
      <c r="B8" s="0" t="s">
        <v>198</v>
      </c>
    </row>
    <row r="9" customFormat="false" ht="60.4" hidden="false" customHeight="true" outlineLevel="0" collapsed="false">
      <c r="A9" s="2" t="n">
        <v>2220</v>
      </c>
      <c r="B9" s="0" t="s">
        <v>199</v>
      </c>
    </row>
    <row r="10" customFormat="false" ht="60.4" hidden="false" customHeight="true" outlineLevel="0" collapsed="false">
      <c r="A10" s="2" t="n">
        <v>2230</v>
      </c>
      <c r="B10" s="0" t="s">
        <v>200</v>
      </c>
    </row>
    <row r="11" customFormat="false" ht="60.4" hidden="false" customHeight="true" outlineLevel="0" collapsed="false">
      <c r="A11" s="2" t="n">
        <v>2240</v>
      </c>
      <c r="B11" s="0" t="s">
        <v>201</v>
      </c>
    </row>
    <row r="12" customFormat="false" ht="60.4" hidden="false" customHeight="true" outlineLevel="0" collapsed="false">
      <c r="A12" s="2" t="n">
        <v>2250</v>
      </c>
      <c r="B12" s="0" t="s">
        <v>202</v>
      </c>
    </row>
    <row r="13" customFormat="false" ht="60.4" hidden="false" customHeight="true" outlineLevel="0" collapsed="false">
      <c r="A13" s="2" t="n">
        <v>2260</v>
      </c>
      <c r="B13" s="0" t="s">
        <v>203</v>
      </c>
    </row>
    <row r="14" customFormat="false" ht="60.4" hidden="false" customHeight="true" outlineLevel="0" collapsed="false">
      <c r="A14" s="2" t="n">
        <v>2270</v>
      </c>
      <c r="B14" s="0" t="s">
        <v>204</v>
      </c>
    </row>
    <row r="15" customFormat="false" ht="60.4" hidden="false" customHeight="true" outlineLevel="0" collapsed="false">
      <c r="A15" s="2" t="n">
        <v>2271</v>
      </c>
      <c r="B15" s="0" t="s">
        <v>205</v>
      </c>
    </row>
    <row r="16" customFormat="false" ht="60.4" hidden="false" customHeight="true" outlineLevel="0" collapsed="false">
      <c r="A16" s="2" t="n">
        <v>2272</v>
      </c>
      <c r="B16" s="0" t="s">
        <v>206</v>
      </c>
    </row>
    <row r="17" customFormat="false" ht="60.4" hidden="false" customHeight="true" outlineLevel="0" collapsed="false">
      <c r="A17" s="2" t="n">
        <v>2273</v>
      </c>
      <c r="B17" s="0" t="s">
        <v>207</v>
      </c>
    </row>
    <row r="18" customFormat="false" ht="60.4" hidden="false" customHeight="true" outlineLevel="0" collapsed="false">
      <c r="A18" s="2" t="n">
        <v>2274</v>
      </c>
      <c r="B18" s="0" t="s">
        <v>208</v>
      </c>
    </row>
    <row r="19" customFormat="false" ht="60.4" hidden="false" customHeight="true" outlineLevel="0" collapsed="false">
      <c r="A19" s="2" t="n">
        <v>2275</v>
      </c>
      <c r="B19" s="0" t="s">
        <v>209</v>
      </c>
    </row>
    <row r="20" customFormat="false" ht="60.4" hidden="false" customHeight="true" outlineLevel="0" collapsed="false">
      <c r="A20" s="2" t="n">
        <v>2276</v>
      </c>
      <c r="B20" s="0" t="s">
        <v>210</v>
      </c>
    </row>
    <row r="21" customFormat="false" ht="60.4" hidden="false" customHeight="true" outlineLevel="0" collapsed="false">
      <c r="A21" s="2" t="n">
        <v>2280</v>
      </c>
      <c r="B21" s="0" t="s">
        <v>211</v>
      </c>
    </row>
    <row r="22" customFormat="false" ht="60.4" hidden="false" customHeight="true" outlineLevel="0" collapsed="false">
      <c r="A22" s="2" t="n">
        <v>2281</v>
      </c>
      <c r="B22" s="0" t="s">
        <v>212</v>
      </c>
    </row>
    <row r="23" customFormat="false" ht="60.4" hidden="false" customHeight="true" outlineLevel="0" collapsed="false">
      <c r="A23" s="2" t="n">
        <v>2282</v>
      </c>
      <c r="B23" s="0" t="s">
        <v>213</v>
      </c>
    </row>
    <row r="24" customFormat="false" ht="60.4" hidden="false" customHeight="true" outlineLevel="0" collapsed="false">
      <c r="A24" s="2" t="n">
        <v>2400</v>
      </c>
      <c r="B24" s="0" t="s">
        <v>214</v>
      </c>
    </row>
    <row r="25" customFormat="false" ht="60.4" hidden="false" customHeight="true" outlineLevel="0" collapsed="false">
      <c r="A25" s="2" t="n">
        <v>2410</v>
      </c>
      <c r="B25" s="0" t="s">
        <v>215</v>
      </c>
    </row>
    <row r="26" customFormat="false" ht="60.4" hidden="false" customHeight="true" outlineLevel="0" collapsed="false">
      <c r="A26" s="2" t="n">
        <v>2420</v>
      </c>
      <c r="B26" s="0" t="s">
        <v>216</v>
      </c>
    </row>
    <row r="27" customFormat="false" ht="60.4" hidden="false" customHeight="true" outlineLevel="0" collapsed="false">
      <c r="A27" s="2" t="n">
        <v>2600</v>
      </c>
      <c r="B27" s="0" t="s">
        <v>217</v>
      </c>
    </row>
    <row r="28" customFormat="false" ht="60.4" hidden="false" customHeight="true" outlineLevel="0" collapsed="false">
      <c r="A28" s="2" t="n">
        <v>2610</v>
      </c>
      <c r="B28" s="0" t="s">
        <v>218</v>
      </c>
    </row>
    <row r="29" customFormat="false" ht="60.4" hidden="false" customHeight="true" outlineLevel="0" collapsed="false">
      <c r="A29" s="2" t="n">
        <v>2620</v>
      </c>
      <c r="B29" s="0" t="s">
        <v>219</v>
      </c>
    </row>
    <row r="30" customFormat="false" ht="60.4" hidden="false" customHeight="true" outlineLevel="0" collapsed="false">
      <c r="A30" s="2" t="n">
        <v>2630</v>
      </c>
      <c r="B30" s="0" t="s">
        <v>220</v>
      </c>
    </row>
    <row r="31" customFormat="false" ht="60.4" hidden="false" customHeight="true" outlineLevel="0" collapsed="false">
      <c r="A31" s="2" t="n">
        <v>2700</v>
      </c>
      <c r="B31" s="0" t="s">
        <v>221</v>
      </c>
    </row>
    <row r="32" customFormat="false" ht="60.4" hidden="false" customHeight="true" outlineLevel="0" collapsed="false">
      <c r="A32" s="2" t="n">
        <v>2710</v>
      </c>
      <c r="B32" s="0" t="s">
        <v>222</v>
      </c>
    </row>
    <row r="33" customFormat="false" ht="60.4" hidden="false" customHeight="true" outlineLevel="0" collapsed="false">
      <c r="A33" s="2" t="n">
        <v>2720</v>
      </c>
      <c r="B33" s="0" t="s">
        <v>223</v>
      </c>
    </row>
    <row r="34" customFormat="false" ht="60.4" hidden="false" customHeight="true" outlineLevel="0" collapsed="false">
      <c r="A34" s="2" t="n">
        <v>2730</v>
      </c>
      <c r="B34" s="0" t="s">
        <v>224</v>
      </c>
    </row>
    <row r="35" customFormat="false" ht="60.4" hidden="false" customHeight="true" outlineLevel="0" collapsed="false">
      <c r="A35" s="2" t="n">
        <v>2800</v>
      </c>
      <c r="B35" s="0" t="s">
        <v>225</v>
      </c>
    </row>
    <row r="36" customFormat="false" ht="60.4" hidden="false" customHeight="true" outlineLevel="0" collapsed="false">
      <c r="A36" s="2" t="n">
        <v>3000</v>
      </c>
      <c r="B36" s="0" t="s">
        <v>226</v>
      </c>
    </row>
    <row r="37" customFormat="false" ht="60.4" hidden="false" customHeight="true" outlineLevel="0" collapsed="false">
      <c r="A37" s="2" t="n">
        <v>3100</v>
      </c>
      <c r="B37" s="0" t="s">
        <v>227</v>
      </c>
    </row>
    <row r="38" customFormat="false" ht="60.4" hidden="false" customHeight="true" outlineLevel="0" collapsed="false">
      <c r="A38" s="2" t="n">
        <v>3110</v>
      </c>
      <c r="B38" s="0" t="s">
        <v>228</v>
      </c>
    </row>
    <row r="39" customFormat="false" ht="60.4" hidden="false" customHeight="true" outlineLevel="0" collapsed="false">
      <c r="A39" s="2" t="n">
        <v>3120</v>
      </c>
      <c r="B39" s="0" t="s">
        <v>229</v>
      </c>
    </row>
    <row r="40" customFormat="false" ht="60.4" hidden="false" customHeight="true" outlineLevel="0" collapsed="false">
      <c r="A40" s="2" t="n">
        <v>3121</v>
      </c>
      <c r="B40" s="0" t="s">
        <v>230</v>
      </c>
    </row>
    <row r="41" customFormat="false" ht="60.4" hidden="false" customHeight="true" outlineLevel="0" collapsed="false">
      <c r="A41" s="2" t="n">
        <v>3122</v>
      </c>
      <c r="B41" s="0" t="s">
        <v>231</v>
      </c>
    </row>
    <row r="42" customFormat="false" ht="60.4" hidden="false" customHeight="true" outlineLevel="0" collapsed="false">
      <c r="A42" s="2" t="n">
        <v>3130</v>
      </c>
      <c r="B42" s="0" t="s">
        <v>232</v>
      </c>
    </row>
    <row r="43" customFormat="false" ht="60.4" hidden="false" customHeight="true" outlineLevel="0" collapsed="false">
      <c r="A43" s="2" t="n">
        <v>3131</v>
      </c>
      <c r="B43" s="0" t="s">
        <v>233</v>
      </c>
    </row>
    <row r="44" customFormat="false" ht="60.4" hidden="false" customHeight="true" outlineLevel="0" collapsed="false">
      <c r="A44" s="2" t="n">
        <v>3132</v>
      </c>
      <c r="B44" s="0" t="s">
        <v>234</v>
      </c>
    </row>
    <row r="45" customFormat="false" ht="60.4" hidden="false" customHeight="true" outlineLevel="0" collapsed="false">
      <c r="A45" s="2" t="n">
        <v>3140</v>
      </c>
      <c r="B45" s="0" t="s">
        <v>235</v>
      </c>
    </row>
    <row r="46" customFormat="false" ht="60.4" hidden="false" customHeight="true" outlineLevel="0" collapsed="false">
      <c r="A46" s="2" t="n">
        <v>3141</v>
      </c>
      <c r="B46" s="0" t="s">
        <v>236</v>
      </c>
    </row>
    <row r="47" customFormat="false" ht="60.4" hidden="false" customHeight="true" outlineLevel="0" collapsed="false">
      <c r="A47" s="2" t="n">
        <v>3142</v>
      </c>
      <c r="B47" s="0" t="s">
        <v>237</v>
      </c>
    </row>
    <row r="48" customFormat="false" ht="60.4" hidden="false" customHeight="true" outlineLevel="0" collapsed="false">
      <c r="A48" s="2" t="n">
        <v>3143</v>
      </c>
      <c r="B48" s="0" t="s">
        <v>238</v>
      </c>
    </row>
    <row r="49" customFormat="false" ht="60.4" hidden="false" customHeight="true" outlineLevel="0" collapsed="false">
      <c r="A49" s="2" t="n">
        <v>3150</v>
      </c>
      <c r="B49" s="0" t="s">
        <v>239</v>
      </c>
    </row>
    <row r="50" customFormat="false" ht="60.4" hidden="false" customHeight="true" outlineLevel="0" collapsed="false">
      <c r="A50" s="2" t="n">
        <v>3160</v>
      </c>
      <c r="B50" s="0" t="s">
        <v>240</v>
      </c>
    </row>
    <row r="51" customFormat="false" ht="60.4" hidden="false" customHeight="true" outlineLevel="0" collapsed="false">
      <c r="A51" s="2" t="n">
        <v>3200</v>
      </c>
      <c r="B51" s="0" t="s">
        <v>241</v>
      </c>
    </row>
    <row r="52" customFormat="false" ht="60.4" hidden="false" customHeight="true" outlineLevel="0" collapsed="false">
      <c r="A52" s="2" t="n">
        <v>3210</v>
      </c>
      <c r="B52" s="0" t="s">
        <v>242</v>
      </c>
    </row>
    <row r="53" customFormat="false" ht="60.4" hidden="false" customHeight="true" outlineLevel="0" collapsed="false">
      <c r="A53" s="2" t="n">
        <v>3220</v>
      </c>
      <c r="B53" s="0" t="s">
        <v>243</v>
      </c>
    </row>
    <row r="54" customFormat="false" ht="60.4" hidden="false" customHeight="true" outlineLevel="0" collapsed="false">
      <c r="A54" s="2" t="n">
        <v>3230</v>
      </c>
      <c r="B54" s="0" t="s">
        <v>244</v>
      </c>
    </row>
    <row r="55" customFormat="false" ht="60.4" hidden="false" customHeight="true" outlineLevel="0" collapsed="false">
      <c r="A55" s="2" t="n">
        <v>3240</v>
      </c>
      <c r="B55" s="0" t="s">
        <v>245</v>
      </c>
    </row>
    <row r="56" customFormat="false" ht="60.4" hidden="false" customHeight="true" outlineLevel="0" collapsed="false">
      <c r="A56" s="2" t="n">
        <v>9000</v>
      </c>
      <c r="B56" s="0" t="s">
        <v>246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LibreOffice/6.0.7.3$Windows_x86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2019-06-04T12:02:19Z</dcterms:modified>
  <cp:revision>7</cp:revision>
  <dc:subject/>
  <dc:title/>
</cp:coreProperties>
</file>