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Лист1 (2)" sheetId="1" r:id="rId1"/>
  </sheets>
  <definedNames>
    <definedName name="_xlnm.Print_Area" localSheetId="0">'Лист1 (2)'!$A$1:$E$186</definedName>
  </definedNames>
  <calcPr fullCalcOnLoad="1"/>
</workbook>
</file>

<file path=xl/sharedStrings.xml><?xml version="1.0" encoding="utf-8"?>
<sst xmlns="http://schemas.openxmlformats.org/spreadsheetml/2006/main" count="177" uniqueCount="135">
  <si>
    <t>Звіт</t>
  </si>
  <si>
    <t>про виконання  бюджету</t>
  </si>
  <si>
    <t xml:space="preserve">Найменування </t>
  </si>
  <si>
    <t>Код</t>
  </si>
  <si>
    <t>Д О Х О Д И</t>
  </si>
  <si>
    <t>Податок на доходи фізичних осіб</t>
  </si>
  <si>
    <t xml:space="preserve">Плата за використання лісових ресурсів  </t>
  </si>
  <si>
    <t>Податок на прибуток</t>
  </si>
  <si>
    <t>Плата за землю</t>
  </si>
  <si>
    <t>Місцеві податки і збори</t>
  </si>
  <si>
    <t>Плата  за  видачу ліцензій та сертифікатів</t>
  </si>
  <si>
    <t>Всього податкові надходження</t>
  </si>
  <si>
    <t>Інші надходження</t>
  </si>
  <si>
    <t>Штрафні санкції за порушення законодавства про патентування</t>
  </si>
  <si>
    <t>Реєстраційний збір за проведення державної реєстрації</t>
  </si>
  <si>
    <t xml:space="preserve">Державне мито  </t>
  </si>
  <si>
    <t>Плата за утримання дітей в школі-інтернат</t>
  </si>
  <si>
    <t xml:space="preserve">Кошти, що надходять від надання учасниками торгів забезпечення їх терденної документації  </t>
  </si>
  <si>
    <t>Всього неподаткові надходження</t>
  </si>
  <si>
    <t xml:space="preserve">Доходи від операцій з капіталом  </t>
  </si>
  <si>
    <t>Всього власні надходження</t>
  </si>
  <si>
    <t>Інші додаткові дотації /зарплата молоді ОБ/</t>
  </si>
  <si>
    <t xml:space="preserve">Інші дотації </t>
  </si>
  <si>
    <t>Субвенція ДБ на виконання івестиційних проектів</t>
  </si>
  <si>
    <t>Додаткова дотація з ДБ на вирівнювання фінансової забезпеченості</t>
  </si>
  <si>
    <t>Інші додаткові дотації /зарплата освіти/</t>
  </si>
  <si>
    <t>Додаткова дотація на пальне</t>
  </si>
  <si>
    <t>Додаткова дотація з ДБ на підвищення  тарифного розряду Єдиної тарифної сітки</t>
  </si>
  <si>
    <t>Додаткова дотація з ДБ на поліпшення умов оплати праці медичних працівників, які надають медичну допомогу хворим на заразну та активну форми туберкульозу</t>
  </si>
  <si>
    <t>Субвенція ДБ на виконання соціально-економічний розвиток регіону</t>
  </si>
  <si>
    <t>Найменування податків</t>
  </si>
  <si>
    <t>КФКД</t>
  </si>
  <si>
    <t>Субвенція ДБ /допомога сім’ям /</t>
  </si>
  <si>
    <t>Субвенція ДБ /тепло,вода,ел.енерг,природний газ…/</t>
  </si>
  <si>
    <t>Субвеції ДБ /вугілля, скраплений. газ/</t>
  </si>
  <si>
    <t>Субвеція ДБ /прийомні сім"ї/</t>
  </si>
  <si>
    <t>Всього офіційні трансферти</t>
  </si>
  <si>
    <t>ВСЬОГО ДОХОДІВ ЗАГАЛЬНИЙ ФОНД</t>
  </si>
  <si>
    <t xml:space="preserve">Податкові надходження 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</si>
  <si>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</si>
  <si>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</si>
  <si>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Єдиний податок</t>
  </si>
  <si>
    <t>Екологічний податок</t>
  </si>
  <si>
    <t>Збір за забруднення навколишнього середовища</t>
  </si>
  <si>
    <t>Неподаткові надходження</t>
  </si>
  <si>
    <t>Грошові стягнення за порушення законодавства про охорону навколишнього середовища</t>
  </si>
  <si>
    <t>Надходження коштів пайової участі у розвитку інфраструктури населеного пункту</t>
  </si>
  <si>
    <t>Власні надходження бюджетних установ і організацій</t>
  </si>
  <si>
    <t>Субвенція ДБ на лічільники</t>
  </si>
  <si>
    <t>Всього власні надходження до спеціального фонду</t>
  </si>
  <si>
    <t>ВСЬОГО ДОХОДІВ ПО МІСТУ</t>
  </si>
  <si>
    <t>В И Д А Т К И</t>
  </si>
  <si>
    <t>Державне управління</t>
  </si>
  <si>
    <t xml:space="preserve">Освіта </t>
  </si>
  <si>
    <t>Охорона здоров’я</t>
  </si>
  <si>
    <t>Культура і мистецтво</t>
  </si>
  <si>
    <t>Фізична культура і спорт</t>
  </si>
  <si>
    <t>Житлово-комунальне господарство</t>
  </si>
  <si>
    <t>РАЗОМ ВИДАТКІВ ПО ЗАГАЛЬНОМУ ФОНДУ</t>
  </si>
  <si>
    <t xml:space="preserve">Соціальний захист та соціальне забезпечення </t>
  </si>
  <si>
    <t>ВСЬОГО ВИДАТКІВ ПО МІСТУ</t>
  </si>
  <si>
    <t>Податок на нерухоме майно, відмінне від земельної ділянки </t>
  </si>
  <si>
    <t>Надходження коштів від відшкодування втрат сільськогосподарського та лісогосподарського виробництва</t>
  </si>
  <si>
    <t>Податок на майно, у т.ч.</t>
  </si>
  <si>
    <t>Податок на нерухоме майно</t>
  </si>
  <si>
    <t>Збір за провадження деяких видів підприємницької діяльності, що справлявся до 1 січня 2015 року</t>
  </si>
  <si>
    <t>Освітня субвенція</t>
  </si>
  <si>
    <t>Медична субвенція</t>
  </si>
  <si>
    <t>РАЗОМ ВИДАТКІВ ПО СПЕЦАЛЬНОМУ ФОНДУ (без власних надходжень бюджетних установ)</t>
  </si>
  <si>
    <t>Транспортний податок</t>
  </si>
  <si>
    <t>ВСЬОГО ДОХОДІВ СПЕЦІАЛЬНИЙ ФОНД</t>
  </si>
  <si>
    <t>Акцизний податок</t>
  </si>
  <si>
    <t>Плата за надання адміністративних послуг</t>
  </si>
  <si>
    <t xml:space="preserve">Інші додаткові дотації </t>
  </si>
  <si>
    <t>Стабілізаційна дотація</t>
  </si>
  <si>
    <t xml:space="preserve">Інші субвенції </t>
  </si>
  <si>
    <t>Субвенція за рахунок залишку коштів освітньої субвенції з державного бюджету місцевим бюджетам</t>
  </si>
  <si>
    <t>Інші додаткові дотації</t>
  </si>
  <si>
    <t>0100</t>
  </si>
  <si>
    <t>Захист населення і територій від надзвичайних ситуацій техногенного та природного характеру</t>
  </si>
  <si>
    <t>Інші заходи громадського порядку та безпеки</t>
  </si>
  <si>
    <t>в тому числі:</t>
  </si>
  <si>
    <t>Інша діяльність</t>
  </si>
  <si>
    <t>Міжбюджетні трансферти</t>
  </si>
  <si>
    <t>Субвенція  на здійснення переданих видатків у сфері охорони здоров`я за рахунок коштів медичної субвенції</t>
  </si>
  <si>
    <t xml:space="preserve">Субвенція з місцевого бюджету на відшкодування вартості лікарських засобів </t>
  </si>
  <si>
    <t>% виконання</t>
  </si>
  <si>
    <t>Субвенція на надання державної підтримки особам з особливими освітніми потребами за рахунок субвенції з держ.бюджету</t>
  </si>
  <si>
    <t>Здійснення заходів із землеустрою</t>
  </si>
  <si>
    <t>Економічна діяльність</t>
  </si>
  <si>
    <t>Членські внески до асоціацій органів місцевого самоврядування</t>
  </si>
  <si>
    <t>Утримання та розвиток автомобільних доріг та дорожньої інфраструктури за рахунок коштів місцевого бюджету</t>
  </si>
  <si>
    <t>Резервний фонд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</si>
  <si>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</si>
  <si>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</si>
  <si>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об`єктів житлово-комунального господарства</t>
  </si>
  <si>
    <t>Виконання інвестиційних проектів в рамках здійснення заходів щодо соціально-економічного розвитку окремих територій</t>
  </si>
  <si>
    <t>Реалізація інших заходів щодо соціально-економічного розвитку територій</t>
  </si>
  <si>
    <t>Заходи з енергозбереження</t>
  </si>
  <si>
    <t>Природоохоронні заходи за рахунок цільових фондів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</si>
  <si>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</si>
  <si>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Обслуговування місцевого боргу</t>
  </si>
  <si>
    <t>Внески до статутного капіталу суб`єктів господарювання</t>
  </si>
  <si>
    <t xml:space="preserve">Субвенція за рахунок залишку коштів освітньої субвенції </t>
  </si>
  <si>
    <t>Т.В.Міщенко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</si>
  <si>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населенних пунктах</t>
  </si>
  <si>
    <t>Інші заходи у сфері зв'язку, телекомунікації та інформатики</t>
  </si>
  <si>
    <t>Інші субвенції</t>
  </si>
  <si>
    <t>Розроблення схем планування та забудови територій (містобудівної документації)</t>
  </si>
  <si>
    <t>Субвенція на соц-економ.розвиток</t>
  </si>
  <si>
    <t>Субвенція на здійснення переданих видатків у сфері освіти за рахунок коштів освітньої субвенції</t>
  </si>
  <si>
    <t>Збір за спецвикористання природних ресурсів</t>
  </si>
  <si>
    <t>Субвенція  за рахунок залишку коштів освітньої субвенції, що утворився на початок бюджетного періоду</t>
  </si>
  <si>
    <t>Субвенція  з держ бюджету "Нова Українська школа"</t>
  </si>
  <si>
    <t>Будівництво медичних установ та закладів</t>
  </si>
  <si>
    <t>Базова дотація</t>
  </si>
  <si>
    <t>Начальник фінансового управління</t>
  </si>
  <si>
    <t>Субвенція на формування інфраструктури ОТГ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</si>
  <si>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</si>
  <si>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 на забезпечення житлом дітей-сиріт та  дітей, позбавлених батьківського піклування</t>
  </si>
  <si>
    <t>Дотація на утримання закладів освіти та охорони здоров'я</t>
  </si>
  <si>
    <t>Субвенція на утримання об'єктів спільного користування</t>
  </si>
  <si>
    <t xml:space="preserve"> Субвенція на здійснення підтримки окремих закладів та заходів у системі охорони здоров`я</t>
  </si>
  <si>
    <t>Будівництво освітніх установ та закладів</t>
  </si>
  <si>
    <t xml:space="preserve">Субвенція на забезпечення якісної, сучасної та доступної загальної середньої освіти `Нова українська школа` </t>
  </si>
  <si>
    <t>Субвенція з місцевого бюджету за рахунок залишку коштів освітньої субвенції, що утворився на початок бюджетного періоду</t>
  </si>
  <si>
    <t>Інші дотації змісцевого бюджету</t>
  </si>
  <si>
    <t>Субвенція на проведення виборів депутатів місцевих рад та сільських, селищних, міських голів</t>
  </si>
  <si>
    <t>тис.грн</t>
  </si>
  <si>
    <t>Уточнений план за січень-березень  2021 р.</t>
  </si>
  <si>
    <t>Виконано за  січень-березень  2021 р.</t>
  </si>
  <si>
    <t>Покровської міської територіальної громади за 1 квартал 2021  року</t>
  </si>
  <si>
    <t>ЗАТВЕРДЖЕНО</t>
  </si>
  <si>
    <t>Розпорядження міського голови</t>
  </si>
  <si>
    <t>13.05.2021  № 111-р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</si>
</sst>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%"/>
    <numFmt numFmtId="199" formatCode="0.0"/>
    <numFmt numFmtId="200" formatCode="#,##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Bookman Old Style"/>
      <family val="1"/>
    </font>
    <font>
      <i/>
      <sz val="12"/>
      <name val="Times New Roman"/>
      <family val="1"/>
    </font>
    <font>
      <i/>
      <sz val="12"/>
      <name val="Bookman Old Style"/>
      <family val="1"/>
    </font>
    <font>
      <i/>
      <sz val="10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sz val="8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2"/>
      <color indexed="10"/>
      <name val="Bookman Old Style"/>
      <family val="1"/>
    </font>
    <font>
      <b/>
      <sz val="12"/>
      <name val="Bookman Old Style"/>
      <family val="1"/>
    </font>
    <font>
      <sz val="10"/>
      <color indexed="10"/>
      <name val="Arial Cyr"/>
      <family val="2"/>
    </font>
    <font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2"/>
      <color indexed="8"/>
      <name val="Bookman Old Style"/>
      <family val="1"/>
    </font>
    <font>
      <i/>
      <sz val="10"/>
      <color indexed="8"/>
      <name val="Arial Cyr"/>
      <family val="2"/>
    </font>
    <font>
      <i/>
      <sz val="10"/>
      <color indexed="10"/>
      <name val="Arial Cyr"/>
      <family val="2"/>
    </font>
    <font>
      <b/>
      <sz val="12"/>
      <color indexed="8"/>
      <name val="Bookman Old Style"/>
      <family val="1"/>
    </font>
    <font>
      <b/>
      <sz val="10"/>
      <color indexed="8"/>
      <name val="Arial Cyr"/>
      <family val="2"/>
    </font>
    <font>
      <i/>
      <sz val="12"/>
      <color indexed="10"/>
      <name val="Bookman Old Style"/>
      <family val="1"/>
    </font>
    <font>
      <sz val="12"/>
      <color rgb="FFFF0000"/>
      <name val="Bookman Old Style"/>
      <family val="1"/>
    </font>
    <font>
      <sz val="12"/>
      <color theme="1"/>
      <name val="Bookman Old Style"/>
      <family val="1"/>
    </font>
    <font>
      <sz val="10"/>
      <color theme="1"/>
      <name val="Arial Cyr"/>
      <family val="2"/>
    </font>
    <font>
      <i/>
      <sz val="12"/>
      <color theme="1"/>
      <name val="Bookman Old Style"/>
      <family val="1"/>
    </font>
    <font>
      <i/>
      <sz val="10"/>
      <color theme="1"/>
      <name val="Arial Cyr"/>
      <family val="2"/>
    </font>
    <font>
      <i/>
      <sz val="12"/>
      <color rgb="FFFF0000"/>
      <name val="Bookman Old Style"/>
      <family val="1"/>
    </font>
    <font>
      <b/>
      <sz val="12"/>
      <color theme="1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00" fontId="0" fillId="0" borderId="0" xfId="0" applyNumberFormat="1" applyFont="1" applyAlignment="1">
      <alignment/>
    </xf>
    <xf numFmtId="0" fontId="30" fillId="0" borderId="0" xfId="0" applyFont="1" applyAlignment="1">
      <alignment/>
    </xf>
    <xf numFmtId="199" fontId="30" fillId="0" borderId="0" xfId="0" applyNumberFormat="1" applyFont="1" applyAlignment="1">
      <alignment/>
    </xf>
    <xf numFmtId="199" fontId="2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99" fontId="23" fillId="0" borderId="0" xfId="0" applyNumberFormat="1" applyFont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199" fontId="31" fillId="0" borderId="0" xfId="0" applyNumberFormat="1" applyFont="1" applyAlignment="1">
      <alignment/>
    </xf>
    <xf numFmtId="200" fontId="23" fillId="0" borderId="0" xfId="0" applyNumberFormat="1" applyFont="1" applyAlignment="1">
      <alignment/>
    </xf>
    <xf numFmtId="198" fontId="33" fillId="0" borderId="10" xfId="57" applyNumberFormat="1" applyFont="1" applyFill="1" applyBorder="1" applyAlignment="1" applyProtection="1">
      <alignment horizontal="center" vertical="center" wrapText="1"/>
      <protection/>
    </xf>
    <xf numFmtId="198" fontId="32" fillId="0" borderId="10" xfId="57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34" fillId="0" borderId="0" xfId="0" applyFont="1" applyAlignment="1">
      <alignment/>
    </xf>
    <xf numFmtId="199" fontId="34" fillId="0" borderId="0" xfId="0" applyNumberFormat="1" applyFont="1" applyAlignment="1">
      <alignment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10" xfId="0" applyFont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wrapText="1" shrinkToFit="1"/>
    </xf>
    <xf numFmtId="0" fontId="33" fillId="0" borderId="10" xfId="0" applyFont="1" applyBorder="1" applyAlignment="1">
      <alignment wrapText="1" shrinkToFi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198" fontId="33" fillId="0" borderId="10" xfId="57" applyNumberFormat="1" applyFont="1" applyFill="1" applyBorder="1" applyAlignment="1" applyProtection="1">
      <alignment horizontal="center" vertical="center" wrapText="1"/>
      <protection/>
    </xf>
    <xf numFmtId="198" fontId="32" fillId="0" borderId="10" xfId="57" applyNumberFormat="1" applyFont="1" applyFill="1" applyBorder="1" applyAlignment="1" applyProtection="1">
      <alignment horizontal="center" vertical="center" wrapText="1"/>
      <protection/>
    </xf>
    <xf numFmtId="198" fontId="36" fillId="0" borderId="10" xfId="57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2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left" vertical="center" wrapText="1"/>
    </xf>
    <xf numFmtId="200" fontId="0" fillId="0" borderId="0" xfId="0" applyNumberFormat="1" applyFont="1" applyAlignment="1">
      <alignment/>
    </xf>
    <xf numFmtId="198" fontId="32" fillId="0" borderId="10" xfId="57" applyNumberFormat="1" applyFont="1" applyFill="1" applyBorder="1" applyAlignment="1" applyProtection="1">
      <alignment horizontal="center" vertical="center" wrapText="1"/>
      <protection/>
    </xf>
    <xf numFmtId="198" fontId="33" fillId="0" borderId="10" xfId="57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center"/>
    </xf>
    <xf numFmtId="198" fontId="32" fillId="0" borderId="10" xfId="57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198" fontId="32" fillId="24" borderId="10" xfId="57" applyNumberFormat="1" applyFont="1" applyFill="1" applyBorder="1" applyAlignment="1" applyProtection="1">
      <alignment horizontal="center" vertical="center" wrapText="1"/>
      <protection/>
    </xf>
    <xf numFmtId="198" fontId="32" fillId="0" borderId="10" xfId="57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198" fontId="33" fillId="0" borderId="10" xfId="57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/>
    </xf>
    <xf numFmtId="198" fontId="36" fillId="0" borderId="10" xfId="57" applyNumberFormat="1" applyFont="1" applyFill="1" applyBorder="1" applyAlignment="1" applyProtection="1">
      <alignment horizontal="center" vertical="center" wrapText="1"/>
      <protection/>
    </xf>
    <xf numFmtId="200" fontId="39" fillId="0" borderId="10" xfId="0" applyNumberFormat="1" applyFont="1" applyFill="1" applyBorder="1" applyAlignment="1">
      <alignment horizontal="center" vertical="center" wrapText="1"/>
    </xf>
    <xf numFmtId="198" fontId="40" fillId="0" borderId="10" xfId="57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198" fontId="42" fillId="0" borderId="10" xfId="57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200" fontId="41" fillId="0" borderId="0" xfId="0" applyNumberFormat="1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199" fontId="41" fillId="0" borderId="0" xfId="0" applyNumberFormat="1" applyFont="1" applyAlignment="1">
      <alignment/>
    </xf>
    <xf numFmtId="173" fontId="39" fillId="0" borderId="10" xfId="0" applyNumberFormat="1" applyFont="1" applyFill="1" applyBorder="1" applyAlignment="1">
      <alignment vertical="center" wrapText="1"/>
    </xf>
    <xf numFmtId="200" fontId="44" fillId="0" borderId="10" xfId="0" applyNumberFormat="1" applyFont="1" applyBorder="1" applyAlignment="1">
      <alignment horizontal="center" vertical="center" wrapText="1"/>
    </xf>
    <xf numFmtId="200" fontId="19" fillId="0" borderId="10" xfId="0" applyNumberFormat="1" applyFont="1" applyBorder="1" applyAlignment="1">
      <alignment horizontal="center" vertical="center" wrapText="1"/>
    </xf>
    <xf numFmtId="200" fontId="19" fillId="0" borderId="10" xfId="0" applyNumberFormat="1" applyFont="1" applyFill="1" applyBorder="1" applyAlignment="1">
      <alignment horizontal="center" vertical="center" wrapText="1"/>
    </xf>
    <xf numFmtId="200" fontId="21" fillId="0" borderId="10" xfId="0" applyNumberFormat="1" applyFont="1" applyBorder="1" applyAlignment="1">
      <alignment horizontal="center" vertical="center" wrapText="1"/>
    </xf>
    <xf numFmtId="200" fontId="29" fillId="0" borderId="10" xfId="0" applyNumberFormat="1" applyFont="1" applyBorder="1" applyAlignment="1">
      <alignment horizontal="center" vertical="center" wrapText="1"/>
    </xf>
    <xf numFmtId="200" fontId="39" fillId="0" borderId="10" xfId="0" applyNumberFormat="1" applyFont="1" applyBorder="1" applyAlignment="1">
      <alignment horizontal="center" vertical="center" wrapText="1"/>
    </xf>
    <xf numFmtId="173" fontId="40" fillId="0" borderId="10" xfId="0" applyNumberFormat="1" applyFont="1" applyFill="1" applyBorder="1" applyAlignment="1">
      <alignment vertical="center" wrapText="1"/>
    </xf>
    <xf numFmtId="173" fontId="42" fillId="0" borderId="10" xfId="0" applyNumberFormat="1" applyFont="1" applyFill="1" applyBorder="1" applyAlignment="1">
      <alignment vertical="center" wrapText="1"/>
    </xf>
    <xf numFmtId="200" fontId="40" fillId="0" borderId="10" xfId="0" applyNumberFormat="1" applyFont="1" applyBorder="1" applyAlignment="1">
      <alignment horizontal="center" vertical="center" wrapText="1"/>
    </xf>
    <xf numFmtId="200" fontId="40" fillId="0" borderId="10" xfId="0" applyNumberFormat="1" applyFont="1" applyFill="1" applyBorder="1" applyAlignment="1">
      <alignment horizontal="center" vertical="center" wrapText="1"/>
    </xf>
    <xf numFmtId="200" fontId="42" fillId="0" borderId="10" xfId="0" applyNumberFormat="1" applyFont="1" applyFill="1" applyBorder="1" applyAlignment="1">
      <alignment horizontal="center" vertical="center" wrapText="1"/>
    </xf>
    <xf numFmtId="200" fontId="42" fillId="0" borderId="10" xfId="0" applyNumberFormat="1" applyFont="1" applyBorder="1" applyAlignment="1">
      <alignment horizontal="center" vertical="center" wrapText="1"/>
    </xf>
    <xf numFmtId="200" fontId="45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200" fontId="3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tabSelected="1" zoomScale="75" zoomScaleNormal="75" zoomScaleSheetLayoutView="100" zoomScalePageLayoutView="0" workbookViewId="0" topLeftCell="A1">
      <pane ySplit="8" topLeftCell="A77" activePane="bottomLeft" state="frozen"/>
      <selection pane="topLeft" activeCell="A1" sqref="A1"/>
      <selection pane="bottomLeft" activeCell="G161" sqref="G161"/>
    </sheetView>
  </sheetViews>
  <sheetFormatPr defaultColWidth="9.00390625" defaultRowHeight="12.75"/>
  <cols>
    <col min="1" max="1" width="63.625" style="10" customWidth="1"/>
    <col min="2" max="2" width="10.875" style="10" customWidth="1"/>
    <col min="3" max="3" width="18.00390625" style="12" customWidth="1"/>
    <col min="4" max="4" width="22.00390625" style="12" customWidth="1"/>
    <col min="5" max="5" width="18.00390625" style="18" customWidth="1"/>
    <col min="6" max="6" width="11.625" style="0" customWidth="1"/>
    <col min="7" max="7" width="17.375" style="0" customWidth="1"/>
    <col min="8" max="8" width="14.875" style="0" customWidth="1"/>
    <col min="9" max="9" width="10.75390625" style="0" customWidth="1"/>
  </cols>
  <sheetData>
    <row r="1" spans="1:5" ht="27" customHeight="1">
      <c r="A1" s="52"/>
      <c r="B1" s="53"/>
      <c r="C1" s="53"/>
      <c r="D1" s="52" t="s">
        <v>132</v>
      </c>
      <c r="E1" s="52"/>
    </row>
    <row r="2" spans="1:9" ht="29.25" customHeight="1">
      <c r="A2" s="52"/>
      <c r="B2" s="53"/>
      <c r="C2" s="53"/>
      <c r="D2" s="104" t="s">
        <v>133</v>
      </c>
      <c r="E2" s="54"/>
      <c r="I2" s="1"/>
    </row>
    <row r="3" spans="1:5" ht="26.25" customHeight="1">
      <c r="A3" s="52"/>
      <c r="B3" s="53"/>
      <c r="C3" s="53"/>
      <c r="D3" s="104" t="s">
        <v>134</v>
      </c>
      <c r="E3" s="54"/>
    </row>
    <row r="4" spans="1:5" ht="24" customHeight="1">
      <c r="A4" s="55"/>
      <c r="B4" s="56" t="s">
        <v>0</v>
      </c>
      <c r="C4" s="55"/>
      <c r="D4" s="52"/>
      <c r="E4" s="52"/>
    </row>
    <row r="5" spans="1:5" ht="24" customHeight="1">
      <c r="A5" s="55"/>
      <c r="B5" s="56" t="s">
        <v>1</v>
      </c>
      <c r="C5" s="55"/>
      <c r="D5" s="52"/>
      <c r="E5" s="52"/>
    </row>
    <row r="6" spans="1:5" ht="27" customHeight="1">
      <c r="A6" s="55"/>
      <c r="B6" s="64" t="s">
        <v>131</v>
      </c>
      <c r="C6" s="55"/>
      <c r="D6" s="52"/>
      <c r="E6" s="52" t="s">
        <v>128</v>
      </c>
    </row>
    <row r="7" spans="1:5" s="67" customFormat="1" ht="62.25" customHeight="1">
      <c r="A7" s="66" t="s">
        <v>2</v>
      </c>
      <c r="B7" s="66" t="s">
        <v>3</v>
      </c>
      <c r="C7" s="36" t="s">
        <v>129</v>
      </c>
      <c r="D7" s="36" t="s">
        <v>130</v>
      </c>
      <c r="E7" s="66" t="s">
        <v>86</v>
      </c>
    </row>
    <row r="8" spans="1:5" s="67" customFormat="1" ht="15.75" customHeight="1">
      <c r="A8" s="66">
        <v>1</v>
      </c>
      <c r="B8" s="68">
        <v>2</v>
      </c>
      <c r="C8" s="68">
        <v>3</v>
      </c>
      <c r="D8" s="68">
        <v>4</v>
      </c>
      <c r="E8" s="69">
        <v>5</v>
      </c>
    </row>
    <row r="9" spans="1:5" s="67" customFormat="1" ht="21" customHeight="1">
      <c r="A9" s="70" t="s">
        <v>4</v>
      </c>
      <c r="B9" s="66"/>
      <c r="C9" s="66"/>
      <c r="D9" s="66"/>
      <c r="E9" s="66"/>
    </row>
    <row r="10" spans="1:5" s="67" customFormat="1" ht="16.5" customHeight="1">
      <c r="A10" s="71" t="s">
        <v>5</v>
      </c>
      <c r="B10" s="66">
        <v>110100</v>
      </c>
      <c r="C10" s="97">
        <v>34256.1</v>
      </c>
      <c r="D10" s="97">
        <v>31499.8</v>
      </c>
      <c r="E10" s="72">
        <f aca="true" t="shared" si="0" ref="E10:E15">D10/C10</f>
        <v>0.9195384179751928</v>
      </c>
    </row>
    <row r="11" spans="1:5" s="67" customFormat="1" ht="31.5" customHeight="1" hidden="1">
      <c r="A11" s="71"/>
      <c r="B11" s="66"/>
      <c r="C11" s="90"/>
      <c r="D11" s="90"/>
      <c r="E11" s="73" t="e">
        <f t="shared" si="0"/>
        <v>#DIV/0!</v>
      </c>
    </row>
    <row r="12" spans="1:5" s="67" customFormat="1" ht="15.75" customHeight="1" hidden="1">
      <c r="A12" s="71" t="s">
        <v>6</v>
      </c>
      <c r="B12" s="66">
        <v>130100</v>
      </c>
      <c r="C12" s="90"/>
      <c r="D12" s="90"/>
      <c r="E12" s="73" t="e">
        <f t="shared" si="0"/>
        <v>#DIV/0!</v>
      </c>
    </row>
    <row r="13" spans="1:5" s="67" customFormat="1" ht="15.75">
      <c r="A13" s="71" t="s">
        <v>7</v>
      </c>
      <c r="B13" s="66">
        <v>110200</v>
      </c>
      <c r="C13" s="97">
        <v>60</v>
      </c>
      <c r="D13" s="97">
        <v>60.5</v>
      </c>
      <c r="E13" s="73">
        <f t="shared" si="0"/>
        <v>1.0083333333333333</v>
      </c>
    </row>
    <row r="14" spans="1:5" s="67" customFormat="1" ht="20.25" customHeight="1">
      <c r="A14" s="71" t="s">
        <v>111</v>
      </c>
      <c r="B14" s="66">
        <v>130000</v>
      </c>
      <c r="C14" s="97">
        <v>248.9</v>
      </c>
      <c r="D14" s="97">
        <v>249.4</v>
      </c>
      <c r="E14" s="73">
        <f t="shared" si="0"/>
        <v>1.002008838891121</v>
      </c>
    </row>
    <row r="15" spans="1:5" s="67" customFormat="1" ht="20.25" customHeight="1">
      <c r="A15" s="71" t="s">
        <v>71</v>
      </c>
      <c r="B15" s="66">
        <v>140000</v>
      </c>
      <c r="C15" s="97">
        <v>1560</v>
      </c>
      <c r="D15" s="97">
        <v>1535.2</v>
      </c>
      <c r="E15" s="73">
        <f t="shared" si="0"/>
        <v>0.9841025641025641</v>
      </c>
    </row>
    <row r="16" spans="1:5" s="67" customFormat="1" ht="15.75" hidden="1">
      <c r="A16" s="71" t="s">
        <v>8</v>
      </c>
      <c r="B16" s="66"/>
      <c r="C16" s="97"/>
      <c r="D16" s="97"/>
      <c r="E16" s="73"/>
    </row>
    <row r="17" spans="1:5" s="67" customFormat="1" ht="15.75" hidden="1">
      <c r="A17" s="71" t="s">
        <v>9</v>
      </c>
      <c r="B17" s="66">
        <v>160100</v>
      </c>
      <c r="C17" s="97"/>
      <c r="D17" s="97"/>
      <c r="E17" s="73">
        <v>0</v>
      </c>
    </row>
    <row r="18" spans="1:5" s="67" customFormat="1" ht="19.5" customHeight="1">
      <c r="A18" s="66" t="s">
        <v>63</v>
      </c>
      <c r="B18" s="66">
        <v>180100</v>
      </c>
      <c r="C18" s="97">
        <f>C20+C21+C22</f>
        <v>22135</v>
      </c>
      <c r="D18" s="97">
        <f>D20+D21+D22</f>
        <v>22341.2</v>
      </c>
      <c r="E18" s="73">
        <f>D18/C18</f>
        <v>1.0093155635870794</v>
      </c>
    </row>
    <row r="19" spans="1:5" s="67" customFormat="1" ht="17.25" customHeight="1" hidden="1">
      <c r="A19" s="66" t="s">
        <v>10</v>
      </c>
      <c r="B19" s="66">
        <v>140602</v>
      </c>
      <c r="C19" s="97"/>
      <c r="D19" s="97"/>
      <c r="E19" s="73" t="e">
        <f>D19/C19</f>
        <v>#DIV/0!</v>
      </c>
    </row>
    <row r="20" spans="1:5" s="67" customFormat="1" ht="17.25" customHeight="1">
      <c r="A20" s="71" t="s">
        <v>64</v>
      </c>
      <c r="B20" s="66">
        <v>180100</v>
      </c>
      <c r="C20" s="97">
        <v>2190</v>
      </c>
      <c r="D20" s="97">
        <v>2180.4</v>
      </c>
      <c r="E20" s="73">
        <f>D20/C20</f>
        <v>0.9956164383561644</v>
      </c>
    </row>
    <row r="21" spans="1:5" s="67" customFormat="1" ht="17.25" customHeight="1">
      <c r="A21" s="71" t="s">
        <v>8</v>
      </c>
      <c r="B21" s="66">
        <v>180100</v>
      </c>
      <c r="C21" s="97">
        <v>19920</v>
      </c>
      <c r="D21" s="97">
        <v>20160.8</v>
      </c>
      <c r="E21" s="73">
        <f>D21/C21</f>
        <v>1.0120883534136547</v>
      </c>
    </row>
    <row r="22" spans="1:5" s="67" customFormat="1" ht="17.25" customHeight="1">
      <c r="A22" s="71" t="s">
        <v>69</v>
      </c>
      <c r="B22" s="66">
        <v>180100</v>
      </c>
      <c r="C22" s="97">
        <v>25</v>
      </c>
      <c r="D22" s="97"/>
      <c r="E22" s="73">
        <f>D22/C22</f>
        <v>0</v>
      </c>
    </row>
    <row r="23" spans="1:5" s="67" customFormat="1" ht="47.25" customHeight="1" hidden="1">
      <c r="A23" s="71" t="s">
        <v>65</v>
      </c>
      <c r="B23" s="66">
        <v>180400</v>
      </c>
      <c r="C23" s="97"/>
      <c r="D23" s="97"/>
      <c r="E23" s="73">
        <v>0</v>
      </c>
    </row>
    <row r="24" spans="1:5" s="67" customFormat="1" ht="20.25" customHeight="1">
      <c r="A24" s="71" t="s">
        <v>41</v>
      </c>
      <c r="B24" s="66">
        <v>180500</v>
      </c>
      <c r="C24" s="97">
        <v>5965</v>
      </c>
      <c r="D24" s="97">
        <v>5943.7</v>
      </c>
      <c r="E24" s="73">
        <f aca="true" t="shared" si="1" ref="E24:E32">D24/C24</f>
        <v>0.9964291701592624</v>
      </c>
    </row>
    <row r="25" spans="1:5" s="67" customFormat="1" ht="20.25" customHeight="1" hidden="1">
      <c r="A25" s="71" t="s">
        <v>42</v>
      </c>
      <c r="B25" s="66">
        <v>190100</v>
      </c>
      <c r="C25" s="97"/>
      <c r="D25" s="97"/>
      <c r="E25" s="73" t="e">
        <f t="shared" si="1"/>
        <v>#DIV/0!</v>
      </c>
    </row>
    <row r="26" spans="1:5" s="75" customFormat="1" ht="21" customHeight="1">
      <c r="A26" s="74" t="s">
        <v>11</v>
      </c>
      <c r="B26" s="74">
        <v>100000</v>
      </c>
      <c r="C26" s="98">
        <f>C10+C13+C14+C15+C17+C18+C23+C24+C25</f>
        <v>64225</v>
      </c>
      <c r="D26" s="98">
        <f>D10+D13+D14+D15+D17+D18+D23+D24+D25</f>
        <v>61629.8</v>
      </c>
      <c r="E26" s="73">
        <f t="shared" si="1"/>
        <v>0.9595920591669911</v>
      </c>
    </row>
    <row r="27" spans="1:5" ht="22.5" customHeight="1" hidden="1">
      <c r="A27" s="57" t="s">
        <v>12</v>
      </c>
      <c r="B27" s="51">
        <v>210805</v>
      </c>
      <c r="C27" s="97"/>
      <c r="D27" s="97"/>
      <c r="E27" s="62" t="e">
        <f t="shared" si="1"/>
        <v>#DIV/0!</v>
      </c>
    </row>
    <row r="28" spans="1:5" ht="31.5" hidden="1">
      <c r="A28" s="57" t="s">
        <v>13</v>
      </c>
      <c r="B28" s="51">
        <v>210809</v>
      </c>
      <c r="C28" s="97"/>
      <c r="D28" s="97"/>
      <c r="E28" s="62" t="e">
        <f t="shared" si="1"/>
        <v>#DIV/0!</v>
      </c>
    </row>
    <row r="29" spans="1:5" s="67" customFormat="1" ht="15.75">
      <c r="A29" s="71" t="s">
        <v>12</v>
      </c>
      <c r="B29" s="66">
        <v>210800</v>
      </c>
      <c r="C29" s="97">
        <v>3</v>
      </c>
      <c r="D29" s="97">
        <v>56.1</v>
      </c>
      <c r="E29" s="73">
        <f t="shared" si="1"/>
        <v>18.7</v>
      </c>
    </row>
    <row r="30" spans="1:5" s="67" customFormat="1" ht="33.75" customHeight="1" hidden="1">
      <c r="A30" s="71" t="s">
        <v>14</v>
      </c>
      <c r="B30" s="66">
        <v>220103</v>
      </c>
      <c r="C30" s="97"/>
      <c r="D30" s="97"/>
      <c r="E30" s="73" t="e">
        <f t="shared" si="1"/>
        <v>#DIV/0!</v>
      </c>
    </row>
    <row r="31" spans="1:5" s="67" customFormat="1" ht="21.75" customHeight="1">
      <c r="A31" s="71" t="s">
        <v>72</v>
      </c>
      <c r="B31" s="66">
        <v>220100</v>
      </c>
      <c r="C31" s="97">
        <v>194</v>
      </c>
      <c r="D31" s="97">
        <v>189.6</v>
      </c>
      <c r="E31" s="73">
        <f t="shared" si="1"/>
        <v>0.977319587628866</v>
      </c>
    </row>
    <row r="32" spans="1:5" s="67" customFormat="1" ht="19.5" customHeight="1">
      <c r="A32" s="71" t="s">
        <v>15</v>
      </c>
      <c r="B32" s="66">
        <v>220900</v>
      </c>
      <c r="C32" s="97">
        <v>6.9</v>
      </c>
      <c r="D32" s="97">
        <v>15.2</v>
      </c>
      <c r="E32" s="73">
        <f t="shared" si="1"/>
        <v>2.2028985507246372</v>
      </c>
    </row>
    <row r="33" spans="1:5" s="67" customFormat="1" ht="20.25" customHeight="1" hidden="1">
      <c r="A33" s="71"/>
      <c r="B33" s="66"/>
      <c r="C33" s="97"/>
      <c r="D33" s="97"/>
      <c r="E33" s="73"/>
    </row>
    <row r="34" spans="1:5" s="67" customFormat="1" ht="24" customHeight="1" hidden="1">
      <c r="A34" s="71"/>
      <c r="B34" s="66"/>
      <c r="C34" s="97"/>
      <c r="D34" s="97"/>
      <c r="E34" s="73"/>
    </row>
    <row r="35" spans="1:5" s="67" customFormat="1" ht="33" customHeight="1" hidden="1">
      <c r="A35" s="71"/>
      <c r="B35" s="66"/>
      <c r="C35" s="97"/>
      <c r="D35" s="97"/>
      <c r="E35" s="73"/>
    </row>
    <row r="36" spans="1:5" s="67" customFormat="1" ht="15.75">
      <c r="A36" s="71" t="s">
        <v>12</v>
      </c>
      <c r="B36" s="66">
        <v>240600</v>
      </c>
      <c r="C36" s="97">
        <v>900</v>
      </c>
      <c r="D36" s="97">
        <v>1008.9</v>
      </c>
      <c r="E36" s="73">
        <f>D36/C36</f>
        <v>1.121</v>
      </c>
    </row>
    <row r="37" spans="1:5" ht="20.25" customHeight="1" hidden="1">
      <c r="A37" s="57" t="s">
        <v>16</v>
      </c>
      <c r="B37" s="51">
        <v>220200</v>
      </c>
      <c r="C37" s="97">
        <v>0</v>
      </c>
      <c r="D37" s="97">
        <v>0</v>
      </c>
      <c r="E37" s="62" t="e">
        <f>D37/C37</f>
        <v>#DIV/0!</v>
      </c>
    </row>
    <row r="38" spans="1:5" ht="17.25" customHeight="1" hidden="1">
      <c r="A38" s="51"/>
      <c r="B38" s="51"/>
      <c r="C38" s="97"/>
      <c r="D38" s="97"/>
      <c r="E38" s="62" t="e">
        <f>D38/C38</f>
        <v>#DIV/0!</v>
      </c>
    </row>
    <row r="39" spans="1:5" ht="15.75" customHeight="1" hidden="1">
      <c r="A39" s="51" t="s">
        <v>17</v>
      </c>
      <c r="B39" s="51">
        <v>240619</v>
      </c>
      <c r="C39" s="97"/>
      <c r="D39" s="97"/>
      <c r="E39" s="62"/>
    </row>
    <row r="40" spans="1:5" s="75" customFormat="1" ht="27" customHeight="1">
      <c r="A40" s="74" t="s">
        <v>18</v>
      </c>
      <c r="B40" s="74">
        <v>200000</v>
      </c>
      <c r="C40" s="98">
        <f>C29+C31+C32+C36+C27</f>
        <v>1103.9</v>
      </c>
      <c r="D40" s="98">
        <f>D29+D31+D32+D36+D27</f>
        <v>1269.8</v>
      </c>
      <c r="E40" s="76">
        <f>D40/C40</f>
        <v>1.150285351934052</v>
      </c>
    </row>
    <row r="41" spans="1:5" ht="18.75" customHeight="1" hidden="1">
      <c r="A41" s="59" t="s">
        <v>19</v>
      </c>
      <c r="B41" s="51">
        <v>300000</v>
      </c>
      <c r="C41" s="97"/>
      <c r="D41" s="97"/>
      <c r="E41" s="63" t="e">
        <f>D41/C41</f>
        <v>#DIV/0!</v>
      </c>
    </row>
    <row r="42" spans="1:5" ht="18.75" customHeight="1" hidden="1">
      <c r="A42" s="59" t="s">
        <v>19</v>
      </c>
      <c r="B42" s="51">
        <v>300000</v>
      </c>
      <c r="C42" s="97">
        <v>0</v>
      </c>
      <c r="D42" s="97"/>
      <c r="E42" s="63" t="e">
        <f>D42/C42</f>
        <v>#DIV/0!</v>
      </c>
    </row>
    <row r="43" spans="1:5" s="77" customFormat="1" ht="29.25" customHeight="1">
      <c r="A43" s="74" t="s">
        <v>20</v>
      </c>
      <c r="B43" s="74">
        <v>900101</v>
      </c>
      <c r="C43" s="98">
        <f>C26+C40+C42</f>
        <v>65328.9</v>
      </c>
      <c r="D43" s="98">
        <f>D26+D40+D42</f>
        <v>62899.600000000006</v>
      </c>
      <c r="E43" s="76">
        <f>D43/C43</f>
        <v>0.9628143134202475</v>
      </c>
    </row>
    <row r="44" spans="1:5" ht="19.5" customHeight="1" hidden="1">
      <c r="A44" s="57" t="s">
        <v>74</v>
      </c>
      <c r="B44" s="51">
        <v>410206</v>
      </c>
      <c r="C44" s="96"/>
      <c r="D44" s="96"/>
      <c r="E44" s="48" t="e">
        <f aca="true" t="shared" si="2" ref="E44:E70">D44/C44</f>
        <v>#DIV/0!</v>
      </c>
    </row>
    <row r="45" spans="1:5" ht="32.25" customHeight="1" hidden="1">
      <c r="A45" s="57" t="s">
        <v>21</v>
      </c>
      <c r="B45" s="51">
        <v>410209</v>
      </c>
      <c r="C45" s="96"/>
      <c r="D45" s="96"/>
      <c r="E45" s="48" t="e">
        <f t="shared" si="2"/>
        <v>#DIV/0!</v>
      </c>
    </row>
    <row r="46" spans="1:5" ht="12.75" customHeight="1" hidden="1">
      <c r="A46" s="105" t="s">
        <v>22</v>
      </c>
      <c r="B46" s="106">
        <v>410209</v>
      </c>
      <c r="C46" s="108"/>
      <c r="D46" s="108"/>
      <c r="E46" s="48" t="e">
        <f t="shared" si="2"/>
        <v>#DIV/0!</v>
      </c>
    </row>
    <row r="47" spans="1:5" ht="12" customHeight="1" hidden="1">
      <c r="A47" s="105"/>
      <c r="B47" s="106"/>
      <c r="C47" s="108"/>
      <c r="D47" s="108"/>
      <c r="E47" s="48" t="e">
        <f t="shared" si="2"/>
        <v>#DIV/0!</v>
      </c>
    </row>
    <row r="48" spans="1:5" ht="12" customHeight="1" hidden="1">
      <c r="A48" s="105"/>
      <c r="B48" s="106"/>
      <c r="C48" s="108"/>
      <c r="D48" s="108"/>
      <c r="E48" s="48" t="e">
        <f t="shared" si="2"/>
        <v>#DIV/0!</v>
      </c>
    </row>
    <row r="49" spans="1:5" ht="8.25" customHeight="1" hidden="1">
      <c r="A49" s="105" t="s">
        <v>23</v>
      </c>
      <c r="B49" s="106">
        <v>410322</v>
      </c>
      <c r="C49" s="108"/>
      <c r="D49" s="108"/>
      <c r="E49" s="48" t="e">
        <f t="shared" si="2"/>
        <v>#DIV/0!</v>
      </c>
    </row>
    <row r="50" spans="1:5" ht="12" customHeight="1" hidden="1">
      <c r="A50" s="105"/>
      <c r="B50" s="106"/>
      <c r="C50" s="108"/>
      <c r="D50" s="108"/>
      <c r="E50" s="48" t="e">
        <f t="shared" si="2"/>
        <v>#DIV/0!</v>
      </c>
    </row>
    <row r="51" spans="1:5" ht="34.5" customHeight="1" hidden="1">
      <c r="A51" s="57" t="s">
        <v>24</v>
      </c>
      <c r="B51" s="51">
        <v>410206</v>
      </c>
      <c r="C51" s="96"/>
      <c r="D51" s="96"/>
      <c r="E51" s="48" t="e">
        <f t="shared" si="2"/>
        <v>#DIV/0!</v>
      </c>
    </row>
    <row r="52" spans="1:5" ht="18.75" customHeight="1" hidden="1">
      <c r="A52" s="57" t="s">
        <v>25</v>
      </c>
      <c r="B52" s="51">
        <v>410209</v>
      </c>
      <c r="C52" s="96"/>
      <c r="D52" s="96"/>
      <c r="E52" s="48" t="e">
        <f t="shared" si="2"/>
        <v>#DIV/0!</v>
      </c>
    </row>
    <row r="53" spans="1:5" ht="18.75" customHeight="1" hidden="1">
      <c r="A53" s="57" t="s">
        <v>26</v>
      </c>
      <c r="B53" s="51">
        <v>410211</v>
      </c>
      <c r="C53" s="96"/>
      <c r="D53" s="96"/>
      <c r="E53" s="48" t="e">
        <f t="shared" si="2"/>
        <v>#DIV/0!</v>
      </c>
    </row>
    <row r="54" spans="1:5" ht="34.5" customHeight="1" hidden="1">
      <c r="A54" s="57" t="s">
        <v>27</v>
      </c>
      <c r="B54" s="51">
        <v>410216</v>
      </c>
      <c r="C54" s="96"/>
      <c r="D54" s="96"/>
      <c r="E54" s="48" t="e">
        <f t="shared" si="2"/>
        <v>#DIV/0!</v>
      </c>
    </row>
    <row r="55" spans="1:5" ht="69" customHeight="1" hidden="1">
      <c r="A55" s="57" t="s">
        <v>28</v>
      </c>
      <c r="B55" s="51">
        <v>410217</v>
      </c>
      <c r="C55" s="96"/>
      <c r="D55" s="96"/>
      <c r="E55" s="48" t="e">
        <f t="shared" si="2"/>
        <v>#DIV/0!</v>
      </c>
    </row>
    <row r="56" spans="1:5" ht="17.25" customHeight="1" hidden="1">
      <c r="A56" s="105" t="s">
        <v>29</v>
      </c>
      <c r="B56" s="106">
        <v>410338</v>
      </c>
      <c r="C56" s="108"/>
      <c r="D56" s="108"/>
      <c r="E56" s="48" t="e">
        <f t="shared" si="2"/>
        <v>#DIV/0!</v>
      </c>
    </row>
    <row r="57" spans="1:5" ht="1.5" customHeight="1" hidden="1">
      <c r="A57" s="105"/>
      <c r="B57" s="106"/>
      <c r="C57" s="108"/>
      <c r="D57" s="108"/>
      <c r="E57" s="48" t="e">
        <f t="shared" si="2"/>
        <v>#DIV/0!</v>
      </c>
    </row>
    <row r="58" spans="1:5" ht="53.25" customHeight="1" hidden="1">
      <c r="A58" s="57" t="s">
        <v>30</v>
      </c>
      <c r="B58" s="51" t="s">
        <v>31</v>
      </c>
      <c r="C58" s="96"/>
      <c r="D58" s="96"/>
      <c r="E58" s="48" t="e">
        <f t="shared" si="2"/>
        <v>#DIV/0!</v>
      </c>
    </row>
    <row r="59" spans="1:5" ht="24" customHeight="1" hidden="1">
      <c r="A59" s="57" t="s">
        <v>73</v>
      </c>
      <c r="B59" s="51">
        <v>410303</v>
      </c>
      <c r="C59" s="96"/>
      <c r="D59" s="96"/>
      <c r="E59" s="48" t="e">
        <f t="shared" si="2"/>
        <v>#DIV/0!</v>
      </c>
    </row>
    <row r="60" spans="1:5" ht="24" customHeight="1" hidden="1">
      <c r="A60" s="57" t="s">
        <v>77</v>
      </c>
      <c r="B60" s="51">
        <v>410209</v>
      </c>
      <c r="C60" s="96"/>
      <c r="D60" s="96"/>
      <c r="E60" s="48" t="e">
        <f t="shared" si="2"/>
        <v>#DIV/0!</v>
      </c>
    </row>
    <row r="61" spans="1:5" s="67" customFormat="1" ht="24" customHeight="1">
      <c r="A61" s="71" t="s">
        <v>115</v>
      </c>
      <c r="B61" s="66">
        <v>410201</v>
      </c>
      <c r="C61" s="99">
        <v>1032.3</v>
      </c>
      <c r="D61" s="99">
        <v>1032.3</v>
      </c>
      <c r="E61" s="76">
        <f t="shared" si="2"/>
        <v>1</v>
      </c>
    </row>
    <row r="62" spans="1:5" s="67" customFormat="1" ht="36.75" customHeight="1" hidden="1">
      <c r="A62" s="71" t="s">
        <v>120</v>
      </c>
      <c r="B62" s="66">
        <v>410402</v>
      </c>
      <c r="C62" s="96"/>
      <c r="D62" s="96"/>
      <c r="E62" s="76" t="e">
        <f t="shared" si="2"/>
        <v>#DIV/0!</v>
      </c>
    </row>
    <row r="63" spans="1:5" s="67" customFormat="1" ht="21.75" customHeight="1" hidden="1">
      <c r="A63" s="71" t="s">
        <v>32</v>
      </c>
      <c r="B63" s="66">
        <v>410503</v>
      </c>
      <c r="C63" s="79"/>
      <c r="D63" s="79"/>
      <c r="E63" s="76" t="e">
        <f t="shared" si="2"/>
        <v>#DIV/0!</v>
      </c>
    </row>
    <row r="64" spans="1:5" s="67" customFormat="1" ht="19.5" customHeight="1" hidden="1">
      <c r="A64" s="71"/>
      <c r="B64" s="66"/>
      <c r="C64" s="79"/>
      <c r="D64" s="79"/>
      <c r="E64" s="76" t="e">
        <f t="shared" si="2"/>
        <v>#DIV/0!</v>
      </c>
    </row>
    <row r="65" spans="1:5" s="67" customFormat="1" ht="21" customHeight="1" hidden="1">
      <c r="A65" s="71"/>
      <c r="B65" s="66"/>
      <c r="C65" s="79"/>
      <c r="D65" s="79"/>
      <c r="E65" s="76" t="e">
        <f t="shared" si="2"/>
        <v>#DIV/0!</v>
      </c>
    </row>
    <row r="66" spans="1:5" s="67" customFormat="1" ht="35.25" customHeight="1" hidden="1">
      <c r="A66" s="71"/>
      <c r="B66" s="66"/>
      <c r="C66" s="79"/>
      <c r="D66" s="79"/>
      <c r="E66" s="76" t="e">
        <f t="shared" si="2"/>
        <v>#DIV/0!</v>
      </c>
    </row>
    <row r="67" spans="1:5" s="67" customFormat="1" ht="36" customHeight="1" hidden="1">
      <c r="A67" s="71" t="s">
        <v>33</v>
      </c>
      <c r="B67" s="66">
        <v>410501</v>
      </c>
      <c r="C67" s="79"/>
      <c r="D67" s="79"/>
      <c r="E67" s="76" t="e">
        <f t="shared" si="2"/>
        <v>#DIV/0!</v>
      </c>
    </row>
    <row r="68" spans="1:5" s="67" customFormat="1" ht="38.25" customHeight="1" hidden="1">
      <c r="A68" s="71" t="s">
        <v>119</v>
      </c>
      <c r="B68" s="66">
        <v>410509</v>
      </c>
      <c r="C68" s="79"/>
      <c r="D68" s="79"/>
      <c r="E68" s="76" t="e">
        <f t="shared" si="2"/>
        <v>#DIV/0!</v>
      </c>
    </row>
    <row r="69" spans="1:5" s="67" customFormat="1" ht="20.25" customHeight="1" hidden="1">
      <c r="A69" s="71" t="s">
        <v>34</v>
      </c>
      <c r="B69" s="66">
        <v>410502</v>
      </c>
      <c r="C69" s="79"/>
      <c r="D69" s="79"/>
      <c r="E69" s="76" t="e">
        <f t="shared" si="2"/>
        <v>#DIV/0!</v>
      </c>
    </row>
    <row r="70" spans="1:5" s="67" customFormat="1" ht="15.75" hidden="1">
      <c r="A70" s="71" t="s">
        <v>126</v>
      </c>
      <c r="B70" s="66">
        <v>410404</v>
      </c>
      <c r="C70" s="79"/>
      <c r="D70" s="79"/>
      <c r="E70" s="76" t="e">
        <f t="shared" si="2"/>
        <v>#DIV/0!</v>
      </c>
    </row>
    <row r="71" spans="1:5" s="67" customFormat="1" ht="31.5">
      <c r="A71" s="71" t="s">
        <v>110</v>
      </c>
      <c r="B71" s="66">
        <v>410510</v>
      </c>
      <c r="C71" s="100">
        <v>251.1</v>
      </c>
      <c r="D71" s="100">
        <v>251.1</v>
      </c>
      <c r="E71" s="73">
        <f aca="true" t="shared" si="3" ref="E71:E76">D71/C71</f>
        <v>1</v>
      </c>
    </row>
    <row r="72" spans="1:5" s="67" customFormat="1" ht="47.25" hidden="1">
      <c r="A72" s="71" t="s">
        <v>125</v>
      </c>
      <c r="B72" s="66">
        <v>4105110</v>
      </c>
      <c r="C72" s="79"/>
      <c r="D72" s="79"/>
      <c r="E72" s="73" t="e">
        <f t="shared" si="3"/>
        <v>#DIV/0!</v>
      </c>
    </row>
    <row r="73" spans="1:5" s="67" customFormat="1" ht="47.25">
      <c r="A73" s="71" t="s">
        <v>87</v>
      </c>
      <c r="B73" s="66">
        <v>410512</v>
      </c>
      <c r="C73" s="100">
        <v>113.6</v>
      </c>
      <c r="D73" s="100">
        <v>113.6</v>
      </c>
      <c r="E73" s="73">
        <f t="shared" si="3"/>
        <v>1</v>
      </c>
    </row>
    <row r="74" spans="1:5" s="67" customFormat="1" ht="47.25" hidden="1">
      <c r="A74" s="71" t="s">
        <v>124</v>
      </c>
      <c r="B74" s="66">
        <v>410514</v>
      </c>
      <c r="C74" s="79"/>
      <c r="D74" s="79"/>
      <c r="E74" s="73" t="e">
        <f t="shared" si="3"/>
        <v>#DIV/0!</v>
      </c>
    </row>
    <row r="75" spans="1:5" s="67" customFormat="1" ht="47.25" hidden="1">
      <c r="A75" s="71" t="s">
        <v>84</v>
      </c>
      <c r="B75" s="66">
        <v>410515</v>
      </c>
      <c r="C75" s="79"/>
      <c r="D75" s="79"/>
      <c r="E75" s="73" t="e">
        <f t="shared" si="3"/>
        <v>#DIV/0!</v>
      </c>
    </row>
    <row r="76" spans="1:5" ht="15.75" hidden="1">
      <c r="A76" s="57" t="s">
        <v>117</v>
      </c>
      <c r="B76" s="51">
        <v>410332</v>
      </c>
      <c r="C76" s="79"/>
      <c r="D76" s="79"/>
      <c r="E76" s="65" t="e">
        <f t="shared" si="3"/>
        <v>#DIV/0!</v>
      </c>
    </row>
    <row r="77" spans="1:5" s="67" customFormat="1" ht="15.75">
      <c r="A77" s="71" t="s">
        <v>66</v>
      </c>
      <c r="B77" s="66">
        <v>410339</v>
      </c>
      <c r="C77" s="100">
        <v>15684.7</v>
      </c>
      <c r="D77" s="100">
        <v>15684.7</v>
      </c>
      <c r="E77" s="73">
        <f aca="true" t="shared" si="4" ref="E77:E86">D77/C77</f>
        <v>1</v>
      </c>
    </row>
    <row r="78" spans="1:5" s="67" customFormat="1" ht="18.75" customHeight="1" hidden="1">
      <c r="A78" s="71" t="s">
        <v>67</v>
      </c>
      <c r="B78" s="66">
        <v>410342</v>
      </c>
      <c r="C78" s="79"/>
      <c r="D78" s="79"/>
      <c r="E78" s="73" t="e">
        <f t="shared" si="4"/>
        <v>#DIV/0!</v>
      </c>
    </row>
    <row r="79" spans="1:5" s="67" customFormat="1" ht="35.25" customHeight="1" hidden="1">
      <c r="A79" s="71" t="s">
        <v>113</v>
      </c>
      <c r="B79" s="66">
        <v>410514</v>
      </c>
      <c r="C79" s="79"/>
      <c r="D79" s="79"/>
      <c r="E79" s="73" t="e">
        <f t="shared" si="4"/>
        <v>#DIV/0!</v>
      </c>
    </row>
    <row r="80" spans="1:5" s="67" customFormat="1" ht="18.75" customHeight="1" hidden="1">
      <c r="A80" s="71" t="s">
        <v>109</v>
      </c>
      <c r="B80" s="66">
        <v>410345</v>
      </c>
      <c r="C80" s="79"/>
      <c r="D80" s="79"/>
      <c r="E80" s="73" t="e">
        <f t="shared" si="4"/>
        <v>#DIV/0!</v>
      </c>
    </row>
    <row r="81" spans="1:5" s="67" customFormat="1" ht="53.25" customHeight="1" hidden="1">
      <c r="A81" s="71" t="s">
        <v>76</v>
      </c>
      <c r="B81" s="66">
        <v>410352</v>
      </c>
      <c r="C81" s="79"/>
      <c r="D81" s="79"/>
      <c r="E81" s="73" t="e">
        <f t="shared" si="4"/>
        <v>#DIV/0!</v>
      </c>
    </row>
    <row r="82" spans="1:5" s="67" customFormat="1" ht="20.25" customHeight="1" hidden="1">
      <c r="A82" s="71" t="s">
        <v>35</v>
      </c>
      <c r="B82" s="66">
        <v>410507</v>
      </c>
      <c r="C82" s="79"/>
      <c r="D82" s="79"/>
      <c r="E82" s="73" t="e">
        <f t="shared" si="4"/>
        <v>#DIV/0!</v>
      </c>
    </row>
    <row r="83" spans="1:5" s="67" customFormat="1" ht="46.5" customHeight="1" hidden="1">
      <c r="A83" s="71" t="s">
        <v>112</v>
      </c>
      <c r="B83" s="66">
        <v>410511</v>
      </c>
      <c r="C83" s="79"/>
      <c r="D83" s="79"/>
      <c r="E83" s="73" t="e">
        <f t="shared" si="4"/>
        <v>#DIV/0!</v>
      </c>
    </row>
    <row r="84" spans="1:5" s="67" customFormat="1" ht="24" customHeight="1" hidden="1">
      <c r="A84" s="71" t="s">
        <v>75</v>
      </c>
      <c r="B84" s="66">
        <v>410539</v>
      </c>
      <c r="C84" s="79"/>
      <c r="D84" s="79"/>
      <c r="E84" s="73" t="e">
        <f t="shared" si="4"/>
        <v>#DIV/0!</v>
      </c>
    </row>
    <row r="85" spans="1:5" s="67" customFormat="1" ht="35.25" customHeight="1" hidden="1">
      <c r="A85" s="71" t="s">
        <v>85</v>
      </c>
      <c r="B85" s="66">
        <v>410520</v>
      </c>
      <c r="C85" s="79"/>
      <c r="D85" s="79"/>
      <c r="E85" s="73" t="e">
        <f t="shared" si="4"/>
        <v>#DIV/0!</v>
      </c>
    </row>
    <row r="86" spans="1:5" s="67" customFormat="1" ht="31.5" hidden="1">
      <c r="A86" s="71" t="s">
        <v>127</v>
      </c>
      <c r="B86" s="66">
        <v>410530</v>
      </c>
      <c r="C86" s="79"/>
      <c r="D86" s="79"/>
      <c r="E86" s="73" t="e">
        <f t="shared" si="4"/>
        <v>#DIV/0!</v>
      </c>
    </row>
    <row r="87" spans="1:5" s="67" customFormat="1" ht="31.5" hidden="1">
      <c r="A87" s="71" t="s">
        <v>121</v>
      </c>
      <c r="B87" s="66">
        <v>410533</v>
      </c>
      <c r="C87" s="79"/>
      <c r="D87" s="79"/>
      <c r="E87" s="73" t="e">
        <f aca="true" t="shared" si="5" ref="E87:E124">D87/C87</f>
        <v>#DIV/0!</v>
      </c>
    </row>
    <row r="88" spans="1:5" s="67" customFormat="1" ht="15.75">
      <c r="A88" s="71" t="s">
        <v>93</v>
      </c>
      <c r="B88" s="66">
        <v>410539</v>
      </c>
      <c r="C88" s="100">
        <v>147.3</v>
      </c>
      <c r="D88" s="100">
        <v>97.3</v>
      </c>
      <c r="E88" s="73">
        <f t="shared" si="5"/>
        <v>0.6605566870332654</v>
      </c>
    </row>
    <row r="89" spans="1:5" s="67" customFormat="1" ht="31.5">
      <c r="A89" s="71" t="s">
        <v>122</v>
      </c>
      <c r="B89" s="66">
        <v>410550</v>
      </c>
      <c r="C89" s="100">
        <v>598.2</v>
      </c>
      <c r="D89" s="100">
        <v>598.2</v>
      </c>
      <c r="E89" s="73">
        <f t="shared" si="5"/>
        <v>1</v>
      </c>
    </row>
    <row r="90" spans="1:5" s="75" customFormat="1" ht="15.75">
      <c r="A90" s="74" t="s">
        <v>36</v>
      </c>
      <c r="B90" s="74">
        <v>400000</v>
      </c>
      <c r="C90" s="101">
        <f>SUM(C61:C89)</f>
        <v>17827.2</v>
      </c>
      <c r="D90" s="101">
        <f>SUM(D61:D89)</f>
        <v>17777.2</v>
      </c>
      <c r="E90" s="76">
        <f>D90/C90</f>
        <v>0.9971952970741339</v>
      </c>
    </row>
    <row r="91" spans="1:5" s="82" customFormat="1" ht="26.25" customHeight="1">
      <c r="A91" s="81" t="s">
        <v>37</v>
      </c>
      <c r="B91" s="81"/>
      <c r="C91" s="100">
        <f>C43+C90</f>
        <v>83156.1</v>
      </c>
      <c r="D91" s="100">
        <f>D43+D90</f>
        <v>80676.8</v>
      </c>
      <c r="E91" s="80">
        <f>D91/C91</f>
        <v>0.9701849894355314</v>
      </c>
    </row>
    <row r="92" spans="1:5" s="82" customFormat="1" ht="15.75" hidden="1">
      <c r="A92" s="81"/>
      <c r="B92" s="81"/>
      <c r="C92" s="96"/>
      <c r="D92" s="96"/>
      <c r="E92" s="80" t="e">
        <f t="shared" si="5"/>
        <v>#DIV/0!</v>
      </c>
    </row>
    <row r="93" spans="1:5" s="85" customFormat="1" ht="15.75" hidden="1">
      <c r="A93" s="83" t="s">
        <v>38</v>
      </c>
      <c r="B93" s="83">
        <v>100000</v>
      </c>
      <c r="C93" s="91"/>
      <c r="D93" s="91"/>
      <c r="E93" s="84" t="e">
        <f t="shared" si="5"/>
        <v>#DIV/0!</v>
      </c>
    </row>
    <row r="94" spans="1:5" s="82" customFormat="1" ht="33.75" customHeight="1" hidden="1">
      <c r="A94" s="86" t="s">
        <v>39</v>
      </c>
      <c r="B94" s="81">
        <v>120200</v>
      </c>
      <c r="C94" s="96">
        <v>0</v>
      </c>
      <c r="D94" s="96">
        <v>0</v>
      </c>
      <c r="E94" s="80" t="e">
        <f t="shared" si="5"/>
        <v>#DIV/0!</v>
      </c>
    </row>
    <row r="95" spans="1:5" s="82" customFormat="1" ht="33" customHeight="1" hidden="1">
      <c r="A95" s="86" t="s">
        <v>40</v>
      </c>
      <c r="B95" s="81">
        <v>120300</v>
      </c>
      <c r="C95" s="96"/>
      <c r="D95" s="96"/>
      <c r="E95" s="80" t="e">
        <f t="shared" si="5"/>
        <v>#DIV/0!</v>
      </c>
    </row>
    <row r="96" spans="1:5" s="82" customFormat="1" ht="33" customHeight="1" hidden="1">
      <c r="A96" s="86" t="s">
        <v>61</v>
      </c>
      <c r="B96" s="81">
        <v>180100</v>
      </c>
      <c r="C96" s="96"/>
      <c r="D96" s="96"/>
      <c r="E96" s="80" t="e">
        <f t="shared" si="5"/>
        <v>#DIV/0!</v>
      </c>
    </row>
    <row r="97" spans="1:7" s="82" customFormat="1" ht="15.75">
      <c r="A97" s="86" t="s">
        <v>42</v>
      </c>
      <c r="B97" s="81">
        <v>190100</v>
      </c>
      <c r="C97" s="99">
        <v>225</v>
      </c>
      <c r="D97" s="99">
        <v>35.7</v>
      </c>
      <c r="E97" s="84">
        <f t="shared" si="5"/>
        <v>0.15866666666666668</v>
      </c>
      <c r="F97" s="87"/>
      <c r="G97" s="87"/>
    </row>
    <row r="98" spans="1:5" s="82" customFormat="1" ht="20.25" customHeight="1" hidden="1">
      <c r="A98" s="86" t="s">
        <v>41</v>
      </c>
      <c r="B98" s="81">
        <v>180500</v>
      </c>
      <c r="C98" s="99"/>
      <c r="D98" s="99"/>
      <c r="E98" s="84" t="e">
        <f t="shared" si="5"/>
        <v>#DIV/0!</v>
      </c>
    </row>
    <row r="99" spans="1:5" s="82" customFormat="1" ht="20.25" customHeight="1" hidden="1">
      <c r="A99" s="86" t="s">
        <v>42</v>
      </c>
      <c r="B99" s="81">
        <v>190100</v>
      </c>
      <c r="C99" s="99"/>
      <c r="D99" s="99"/>
      <c r="E99" s="84" t="e">
        <f t="shared" si="5"/>
        <v>#DIV/0!</v>
      </c>
    </row>
    <row r="100" spans="1:5" s="82" customFormat="1" ht="31.5" customHeight="1" hidden="1">
      <c r="A100" s="86" t="s">
        <v>43</v>
      </c>
      <c r="B100" s="81">
        <v>190500</v>
      </c>
      <c r="C100" s="99"/>
      <c r="D100" s="99"/>
      <c r="E100" s="84" t="e">
        <f t="shared" si="5"/>
        <v>#DIV/0!</v>
      </c>
    </row>
    <row r="101" spans="1:5" s="85" customFormat="1" ht="15.75" hidden="1">
      <c r="A101" s="83" t="s">
        <v>44</v>
      </c>
      <c r="B101" s="83">
        <v>200000</v>
      </c>
      <c r="C101" s="102"/>
      <c r="D101" s="102"/>
      <c r="E101" s="84" t="e">
        <f t="shared" si="5"/>
        <v>#DIV/0!</v>
      </c>
    </row>
    <row r="102" spans="1:5" s="85" customFormat="1" ht="47.25" hidden="1">
      <c r="A102" s="88" t="s">
        <v>62</v>
      </c>
      <c r="B102" s="83">
        <v>21110000</v>
      </c>
      <c r="C102" s="102"/>
      <c r="D102" s="102"/>
      <c r="E102" s="84" t="e">
        <f t="shared" si="5"/>
        <v>#DIV/0!</v>
      </c>
    </row>
    <row r="103" spans="1:5" s="82" customFormat="1" ht="15.75" hidden="1">
      <c r="A103" s="86" t="s">
        <v>12</v>
      </c>
      <c r="B103" s="81">
        <v>240000</v>
      </c>
      <c r="C103" s="99">
        <v>0</v>
      </c>
      <c r="D103" s="99">
        <v>0</v>
      </c>
      <c r="E103" s="84" t="e">
        <f t="shared" si="5"/>
        <v>#DIV/0!</v>
      </c>
    </row>
    <row r="104" spans="1:5" s="82" customFormat="1" ht="31.5">
      <c r="A104" s="86" t="s">
        <v>45</v>
      </c>
      <c r="B104" s="81">
        <v>240621</v>
      </c>
      <c r="C104" s="99">
        <v>0</v>
      </c>
      <c r="D104" s="99">
        <v>0.8</v>
      </c>
      <c r="E104" s="80" t="e">
        <f t="shared" si="5"/>
        <v>#DIV/0!</v>
      </c>
    </row>
    <row r="105" spans="1:5" s="82" customFormat="1" ht="51" customHeight="1" hidden="1">
      <c r="A105" s="86" t="s">
        <v>46</v>
      </c>
      <c r="B105" s="81">
        <v>241700</v>
      </c>
      <c r="C105" s="99">
        <v>0</v>
      </c>
      <c r="D105" s="99">
        <v>0</v>
      </c>
      <c r="E105" s="80" t="e">
        <f t="shared" si="5"/>
        <v>#DIV/0!</v>
      </c>
    </row>
    <row r="106" spans="1:5" s="82" customFormat="1" ht="33" customHeight="1" hidden="1">
      <c r="A106" s="86" t="s">
        <v>47</v>
      </c>
      <c r="B106" s="81">
        <v>250000</v>
      </c>
      <c r="C106" s="99"/>
      <c r="D106" s="99"/>
      <c r="E106" s="80" t="e">
        <f t="shared" si="5"/>
        <v>#DIV/0!</v>
      </c>
    </row>
    <row r="107" spans="1:5" s="82" customFormat="1" ht="15.75">
      <c r="A107" s="86" t="s">
        <v>19</v>
      </c>
      <c r="B107" s="81">
        <v>300000</v>
      </c>
      <c r="C107" s="99">
        <v>0</v>
      </c>
      <c r="D107" s="99">
        <v>385.8</v>
      </c>
      <c r="E107" s="80" t="e">
        <f t="shared" si="5"/>
        <v>#DIV/0!</v>
      </c>
    </row>
    <row r="108" spans="1:5" s="82" customFormat="1" ht="39" customHeight="1" hidden="1">
      <c r="A108" s="86" t="s">
        <v>19</v>
      </c>
      <c r="B108" s="81">
        <v>300000</v>
      </c>
      <c r="C108" s="99">
        <v>0</v>
      </c>
      <c r="D108" s="99">
        <v>0</v>
      </c>
      <c r="E108" s="80" t="e">
        <f t="shared" si="5"/>
        <v>#DIV/0!</v>
      </c>
    </row>
    <row r="109" spans="1:5" s="82" customFormat="1" ht="18" customHeight="1" hidden="1">
      <c r="A109" s="86" t="s">
        <v>19</v>
      </c>
      <c r="B109" s="81">
        <v>300000</v>
      </c>
      <c r="C109" s="99"/>
      <c r="D109" s="99"/>
      <c r="E109" s="80" t="e">
        <f t="shared" si="5"/>
        <v>#DIV/0!</v>
      </c>
    </row>
    <row r="110" spans="1:5" s="82" customFormat="1" ht="22.5" customHeight="1" hidden="1">
      <c r="A110" s="86" t="s">
        <v>48</v>
      </c>
      <c r="B110" s="81">
        <v>410349</v>
      </c>
      <c r="C110" s="99"/>
      <c r="D110" s="99"/>
      <c r="E110" s="80" t="e">
        <f t="shared" si="5"/>
        <v>#DIV/0!</v>
      </c>
    </row>
    <row r="111" spans="1:5" s="82" customFormat="1" ht="4.5" customHeight="1" hidden="1">
      <c r="A111" s="86"/>
      <c r="B111" s="81"/>
      <c r="C111" s="99"/>
      <c r="D111" s="99"/>
      <c r="E111" s="80" t="e">
        <f t="shared" si="5"/>
        <v>#DIV/0!</v>
      </c>
    </row>
    <row r="112" spans="1:6" s="82" customFormat="1" ht="33" customHeight="1" hidden="1">
      <c r="A112" s="86" t="s">
        <v>49</v>
      </c>
      <c r="B112" s="81">
        <v>900100</v>
      </c>
      <c r="C112" s="99"/>
      <c r="D112" s="99">
        <f>D93+D101+D107</f>
        <v>385.8</v>
      </c>
      <c r="E112" s="80" t="e">
        <f t="shared" si="5"/>
        <v>#DIV/0!</v>
      </c>
      <c r="F112" s="89"/>
    </row>
    <row r="113" spans="1:6" s="82" customFormat="1" ht="33" customHeight="1" hidden="1">
      <c r="A113" s="86" t="s">
        <v>103</v>
      </c>
      <c r="B113" s="81">
        <v>410511</v>
      </c>
      <c r="C113" s="99"/>
      <c r="D113" s="99"/>
      <c r="E113" s="80" t="e">
        <f t="shared" si="5"/>
        <v>#DIV/0!</v>
      </c>
      <c r="F113" s="89"/>
    </row>
    <row r="114" spans="1:6" s="82" customFormat="1" ht="29.25" customHeight="1" hidden="1">
      <c r="A114" s="86" t="s">
        <v>103</v>
      </c>
      <c r="B114" s="81">
        <v>900101</v>
      </c>
      <c r="C114" s="99"/>
      <c r="D114" s="99"/>
      <c r="E114" s="80" t="e">
        <f t="shared" si="5"/>
        <v>#DIV/0!</v>
      </c>
      <c r="F114" s="89"/>
    </row>
    <row r="115" spans="1:5" s="82" customFormat="1" ht="21" customHeight="1" hidden="1">
      <c r="A115" s="86" t="s">
        <v>103</v>
      </c>
      <c r="B115" s="81">
        <v>410350</v>
      </c>
      <c r="C115" s="99"/>
      <c r="D115" s="99"/>
      <c r="E115" s="80" t="e">
        <f t="shared" si="5"/>
        <v>#DIV/0!</v>
      </c>
    </row>
    <row r="116" spans="1:5" s="82" customFormat="1" ht="65.25" customHeight="1" hidden="1">
      <c r="A116" s="86" t="s">
        <v>103</v>
      </c>
      <c r="B116" s="81">
        <v>410366</v>
      </c>
      <c r="C116" s="99"/>
      <c r="D116" s="99"/>
      <c r="E116" s="80" t="e">
        <f t="shared" si="5"/>
        <v>#DIV/0!</v>
      </c>
    </row>
    <row r="117" spans="1:5" s="82" customFormat="1" ht="19.5" customHeight="1" hidden="1">
      <c r="A117" s="86" t="s">
        <v>103</v>
      </c>
      <c r="B117" s="81"/>
      <c r="C117" s="99"/>
      <c r="D117" s="99"/>
      <c r="E117" s="80" t="e">
        <f t="shared" si="5"/>
        <v>#DIV/0!</v>
      </c>
    </row>
    <row r="118" spans="1:5" s="82" customFormat="1" ht="31.5" hidden="1">
      <c r="A118" s="86" t="s">
        <v>103</v>
      </c>
      <c r="B118" s="83">
        <v>400000</v>
      </c>
      <c r="C118" s="102"/>
      <c r="D118" s="102"/>
      <c r="E118" s="80" t="e">
        <f t="shared" si="5"/>
        <v>#DIV/0!</v>
      </c>
    </row>
    <row r="119" spans="1:5" s="82" customFormat="1" ht="53.25" customHeight="1" hidden="1">
      <c r="A119" s="86" t="s">
        <v>103</v>
      </c>
      <c r="B119" s="81">
        <v>410347</v>
      </c>
      <c r="C119" s="99"/>
      <c r="D119" s="99"/>
      <c r="E119" s="80" t="e">
        <f t="shared" si="5"/>
        <v>#DIV/0!</v>
      </c>
    </row>
    <row r="120" spans="1:5" s="82" customFormat="1" ht="33" customHeight="1" hidden="1">
      <c r="A120" s="86" t="s">
        <v>103</v>
      </c>
      <c r="B120" s="81">
        <v>4301000</v>
      </c>
      <c r="C120" s="99"/>
      <c r="D120" s="99"/>
      <c r="E120" s="80" t="e">
        <f t="shared" si="5"/>
        <v>#DIV/0!</v>
      </c>
    </row>
    <row r="121" spans="1:5" s="82" customFormat="1" ht="33" customHeight="1" hidden="1">
      <c r="A121" s="86" t="s">
        <v>103</v>
      </c>
      <c r="B121" s="81"/>
      <c r="C121" s="99"/>
      <c r="D121" s="99"/>
      <c r="E121" s="80" t="e">
        <f t="shared" si="5"/>
        <v>#DIV/0!</v>
      </c>
    </row>
    <row r="122" spans="1:5" s="82" customFormat="1" ht="23.25" customHeight="1" hidden="1">
      <c r="A122" s="86" t="s">
        <v>103</v>
      </c>
      <c r="B122" s="81">
        <v>410366</v>
      </c>
      <c r="C122" s="99"/>
      <c r="D122" s="99"/>
      <c r="E122" s="80" t="e">
        <f t="shared" si="5"/>
        <v>#DIV/0!</v>
      </c>
    </row>
    <row r="123" spans="1:5" s="82" customFormat="1" ht="21.75" customHeight="1" hidden="1">
      <c r="A123" s="86" t="s">
        <v>103</v>
      </c>
      <c r="B123" s="81"/>
      <c r="C123" s="99"/>
      <c r="D123" s="99"/>
      <c r="E123" s="80" t="e">
        <f t="shared" si="5"/>
        <v>#DIV/0!</v>
      </c>
    </row>
    <row r="124" spans="1:5" s="82" customFormat="1" ht="21.75" customHeight="1" hidden="1">
      <c r="A124" s="86" t="s">
        <v>107</v>
      </c>
      <c r="B124" s="81">
        <v>410539</v>
      </c>
      <c r="C124" s="99"/>
      <c r="D124" s="99"/>
      <c r="E124" s="80" t="e">
        <f t="shared" si="5"/>
        <v>#DIV/0!</v>
      </c>
    </row>
    <row r="125" spans="1:5" s="82" customFormat="1" ht="21" customHeight="1">
      <c r="A125" s="81" t="s">
        <v>70</v>
      </c>
      <c r="B125" s="81"/>
      <c r="C125" s="99">
        <f>C97+C103+C107+C104</f>
        <v>225</v>
      </c>
      <c r="D125" s="99">
        <f>D97+D103+D107+D104</f>
        <v>422.3</v>
      </c>
      <c r="E125" s="80">
        <f>D125/C125</f>
        <v>1.8768888888888888</v>
      </c>
    </row>
    <row r="126" spans="1:5" s="77" customFormat="1" ht="24.75" customHeight="1">
      <c r="A126" s="70" t="s">
        <v>50</v>
      </c>
      <c r="B126" s="70"/>
      <c r="C126" s="103">
        <f>C91+C125</f>
        <v>83381.1</v>
      </c>
      <c r="D126" s="103">
        <f>D91+D125</f>
        <v>81099.1</v>
      </c>
      <c r="E126" s="78">
        <f>D126/C126</f>
        <v>0.9726316875167155</v>
      </c>
    </row>
    <row r="127" spans="1:5" s="2" customFormat="1" ht="39" customHeight="1">
      <c r="A127" s="20" t="s">
        <v>51</v>
      </c>
      <c r="B127" s="19"/>
      <c r="C127" s="96"/>
      <c r="D127" s="96"/>
      <c r="E127" s="49"/>
    </row>
    <row r="128" spans="1:5" s="5" customFormat="1" ht="15.75">
      <c r="A128" s="34" t="s">
        <v>52</v>
      </c>
      <c r="B128" s="35" t="s">
        <v>78</v>
      </c>
      <c r="C128" s="92">
        <v>9054.9</v>
      </c>
      <c r="D128" s="92">
        <v>6326.5</v>
      </c>
      <c r="E128" s="49">
        <f>D128/C128</f>
        <v>0.6986824813084629</v>
      </c>
    </row>
    <row r="129" spans="1:6" s="2" customFormat="1" ht="15.75">
      <c r="A129" s="34" t="s">
        <v>53</v>
      </c>
      <c r="B129" s="36">
        <v>1000</v>
      </c>
      <c r="C129" s="92">
        <v>59861.2</v>
      </c>
      <c r="D129" s="93">
        <v>43922.2</v>
      </c>
      <c r="E129" s="49">
        <f aca="true" t="shared" si="6" ref="E129:E142">D129/C129</f>
        <v>0.7337340380747462</v>
      </c>
      <c r="F129" s="61"/>
    </row>
    <row r="130" spans="1:6" s="2" customFormat="1" ht="15.75">
      <c r="A130" s="34" t="s">
        <v>54</v>
      </c>
      <c r="B130" s="36">
        <v>2000</v>
      </c>
      <c r="C130" s="92">
        <v>5779</v>
      </c>
      <c r="D130" s="93">
        <v>4563.4</v>
      </c>
      <c r="E130" s="49">
        <f t="shared" si="6"/>
        <v>0.7896521889600276</v>
      </c>
      <c r="F130" s="61"/>
    </row>
    <row r="131" spans="1:6" s="2" customFormat="1" ht="15.75">
      <c r="A131" s="37" t="s">
        <v>59</v>
      </c>
      <c r="B131" s="38">
        <v>3000</v>
      </c>
      <c r="C131" s="93">
        <v>3685.2</v>
      </c>
      <c r="D131" s="93">
        <v>2505.8</v>
      </c>
      <c r="E131" s="49">
        <f t="shared" si="6"/>
        <v>0.6799630956257463</v>
      </c>
      <c r="F131" s="61"/>
    </row>
    <row r="132" spans="1:7" s="10" customFormat="1" ht="15.75">
      <c r="A132" s="34" t="s">
        <v>55</v>
      </c>
      <c r="B132" s="36">
        <v>4000</v>
      </c>
      <c r="C132" s="92">
        <v>1474.1</v>
      </c>
      <c r="D132" s="92">
        <v>936.7</v>
      </c>
      <c r="E132" s="49">
        <f t="shared" si="6"/>
        <v>0.6354385726884201</v>
      </c>
      <c r="F132" s="61"/>
      <c r="G132" s="11"/>
    </row>
    <row r="133" spans="1:6" s="10" customFormat="1" ht="15.75">
      <c r="A133" s="34" t="s">
        <v>56</v>
      </c>
      <c r="B133" s="36">
        <v>5000</v>
      </c>
      <c r="C133" s="92">
        <v>2654.7</v>
      </c>
      <c r="D133" s="92">
        <v>1496.2</v>
      </c>
      <c r="E133" s="49">
        <f t="shared" si="6"/>
        <v>0.5636041737296117</v>
      </c>
      <c r="F133" s="61"/>
    </row>
    <row r="134" spans="1:6" s="29" customFormat="1" ht="15.75">
      <c r="A134" s="34" t="s">
        <v>57</v>
      </c>
      <c r="B134" s="36">
        <v>6000</v>
      </c>
      <c r="C134" s="92">
        <v>10832</v>
      </c>
      <c r="D134" s="92">
        <v>7148</v>
      </c>
      <c r="E134" s="49">
        <f t="shared" si="6"/>
        <v>0.6598966026587888</v>
      </c>
      <c r="F134" s="61"/>
    </row>
    <row r="135" spans="1:6" s="29" customFormat="1" ht="15.75">
      <c r="A135" s="34" t="s">
        <v>89</v>
      </c>
      <c r="B135" s="36">
        <v>7000</v>
      </c>
      <c r="C135" s="92">
        <f>C137+C138+C140+C141+C142</f>
        <v>1100</v>
      </c>
      <c r="D135" s="92">
        <f>D137+D138+D140+D141+D142</f>
        <v>0</v>
      </c>
      <c r="E135" s="49">
        <f t="shared" si="6"/>
        <v>0</v>
      </c>
      <c r="F135" s="61"/>
    </row>
    <row r="136" spans="1:6" s="29" customFormat="1" ht="15.75">
      <c r="A136" s="34" t="s">
        <v>81</v>
      </c>
      <c r="B136" s="36"/>
      <c r="C136" s="92"/>
      <c r="D136" s="92"/>
      <c r="E136" s="49"/>
      <c r="F136" s="61"/>
    </row>
    <row r="137" spans="1:6" s="30" customFormat="1" ht="15.75">
      <c r="A137" s="39" t="s">
        <v>88</v>
      </c>
      <c r="B137" s="40">
        <v>7130</v>
      </c>
      <c r="C137" s="94">
        <v>100</v>
      </c>
      <c r="D137" s="94">
        <v>0</v>
      </c>
      <c r="E137" s="48">
        <f t="shared" si="6"/>
        <v>0</v>
      </c>
      <c r="F137" s="61"/>
    </row>
    <row r="138" spans="1:6" s="30" customFormat="1" ht="31.5" hidden="1">
      <c r="A138" s="41" t="s">
        <v>108</v>
      </c>
      <c r="B138" s="40">
        <v>7350</v>
      </c>
      <c r="C138" s="94">
        <v>0</v>
      </c>
      <c r="D138" s="94">
        <v>0</v>
      </c>
      <c r="E138" s="48" t="e">
        <f t="shared" si="6"/>
        <v>#DIV/0!</v>
      </c>
      <c r="F138" s="61"/>
    </row>
    <row r="139" spans="1:6" s="30" customFormat="1" ht="35.25" customHeight="1" hidden="1">
      <c r="A139" s="41" t="s">
        <v>106</v>
      </c>
      <c r="B139" s="40">
        <v>7530</v>
      </c>
      <c r="C139" s="94"/>
      <c r="D139" s="94"/>
      <c r="E139" s="25" t="e">
        <f t="shared" si="6"/>
        <v>#DIV/0!</v>
      </c>
      <c r="F139" s="61"/>
    </row>
    <row r="140" spans="1:6" s="29" customFormat="1" ht="47.25">
      <c r="A140" s="42" t="s">
        <v>91</v>
      </c>
      <c r="B140" s="40">
        <v>7461</v>
      </c>
      <c r="C140" s="92">
        <v>1000</v>
      </c>
      <c r="D140" s="92">
        <v>0</v>
      </c>
      <c r="E140" s="49">
        <f t="shared" si="6"/>
        <v>0</v>
      </c>
      <c r="F140" s="61"/>
    </row>
    <row r="141" spans="1:6" s="29" customFormat="1" ht="15.75" hidden="1">
      <c r="A141" s="43" t="s">
        <v>98</v>
      </c>
      <c r="B141" s="44">
        <v>7640</v>
      </c>
      <c r="C141" s="92">
        <v>0</v>
      </c>
      <c r="D141" s="92">
        <v>0</v>
      </c>
      <c r="E141" s="49" t="e">
        <f t="shared" si="6"/>
        <v>#DIV/0!</v>
      </c>
      <c r="F141" s="61"/>
    </row>
    <row r="142" spans="1:6" s="10" customFormat="1" ht="31.5" hidden="1">
      <c r="A142" s="45" t="s">
        <v>90</v>
      </c>
      <c r="B142" s="27">
        <v>7680</v>
      </c>
      <c r="C142" s="92">
        <v>0</v>
      </c>
      <c r="D142" s="92">
        <v>0</v>
      </c>
      <c r="E142" s="49" t="e">
        <f t="shared" si="6"/>
        <v>#DIV/0!</v>
      </c>
      <c r="F142" s="61"/>
    </row>
    <row r="143" spans="1:9" s="29" customFormat="1" ht="15.75">
      <c r="A143" s="28" t="s">
        <v>82</v>
      </c>
      <c r="B143" s="27">
        <v>8000</v>
      </c>
      <c r="C143" s="92">
        <f>C145+C146+C147</f>
        <v>167.2</v>
      </c>
      <c r="D143" s="92">
        <f>D145+D146+D147</f>
        <v>126.2</v>
      </c>
      <c r="E143" s="26">
        <f>D143/C143</f>
        <v>0.7547846889952153</v>
      </c>
      <c r="F143" s="61"/>
      <c r="H143" s="107"/>
      <c r="I143" s="107"/>
    </row>
    <row r="144" spans="1:9" s="10" customFormat="1" ht="15.75">
      <c r="A144" s="28" t="s">
        <v>81</v>
      </c>
      <c r="B144" s="27"/>
      <c r="C144" s="92"/>
      <c r="D144" s="92"/>
      <c r="E144" s="26"/>
      <c r="F144" s="61"/>
      <c r="H144" s="15"/>
      <c r="I144" s="15"/>
    </row>
    <row r="145" spans="1:9" s="10" customFormat="1" ht="31.5" hidden="1">
      <c r="A145" s="46" t="s">
        <v>79</v>
      </c>
      <c r="B145" s="36">
        <v>8110</v>
      </c>
      <c r="C145" s="92">
        <v>0</v>
      </c>
      <c r="D145" s="92">
        <v>0</v>
      </c>
      <c r="E145" s="49" t="e">
        <f>D145/C145</f>
        <v>#DIV/0!</v>
      </c>
      <c r="F145" s="61"/>
      <c r="H145" s="15"/>
      <c r="I145" s="15"/>
    </row>
    <row r="146" spans="1:6" s="3" customFormat="1" ht="15.75" hidden="1">
      <c r="A146" s="45" t="s">
        <v>80</v>
      </c>
      <c r="B146" s="40">
        <v>8230</v>
      </c>
      <c r="C146" s="94"/>
      <c r="D146" s="94">
        <v>0</v>
      </c>
      <c r="E146" s="48" t="e">
        <f>D146/C146</f>
        <v>#DIV/0!</v>
      </c>
      <c r="F146" s="61"/>
    </row>
    <row r="147" spans="1:6" s="30" customFormat="1" ht="15.75">
      <c r="A147" s="60" t="s">
        <v>101</v>
      </c>
      <c r="B147" s="58">
        <v>8600</v>
      </c>
      <c r="C147" s="94">
        <v>167.2</v>
      </c>
      <c r="D147" s="94">
        <v>126.2</v>
      </c>
      <c r="E147" s="48">
        <f>D147/C147</f>
        <v>0.7547846889952153</v>
      </c>
      <c r="F147" s="61"/>
    </row>
    <row r="148" spans="1:6" s="30" customFormat="1" ht="24" customHeight="1" hidden="1">
      <c r="A148" s="60" t="s">
        <v>92</v>
      </c>
      <c r="B148" s="58">
        <v>8710</v>
      </c>
      <c r="C148" s="94">
        <v>0</v>
      </c>
      <c r="D148" s="94">
        <v>0</v>
      </c>
      <c r="E148" s="48" t="e">
        <f>D148/C148</f>
        <v>#DIV/0!</v>
      </c>
      <c r="F148" s="61"/>
    </row>
    <row r="149" spans="1:6" s="29" customFormat="1" ht="15.75">
      <c r="A149" s="57" t="s">
        <v>83</v>
      </c>
      <c r="B149" s="51">
        <v>9000</v>
      </c>
      <c r="C149" s="92">
        <f>C152+C153</f>
        <v>16.5</v>
      </c>
      <c r="D149" s="92">
        <f>D152+D153</f>
        <v>16.5</v>
      </c>
      <c r="E149" s="49">
        <f>D149/C149</f>
        <v>1</v>
      </c>
      <c r="F149" s="61"/>
    </row>
    <row r="150" spans="1:6" s="29" customFormat="1" ht="15.75">
      <c r="A150" s="57" t="s">
        <v>81</v>
      </c>
      <c r="B150" s="51"/>
      <c r="C150" s="92"/>
      <c r="D150" s="92"/>
      <c r="E150" s="49"/>
      <c r="F150" s="61"/>
    </row>
    <row r="151" spans="1:6" s="32" customFormat="1" ht="53.25" customHeight="1" hidden="1">
      <c r="A151" s="60" t="s">
        <v>118</v>
      </c>
      <c r="B151" s="51">
        <v>9310</v>
      </c>
      <c r="C151" s="92">
        <v>0</v>
      </c>
      <c r="D151" s="92">
        <v>0</v>
      </c>
      <c r="E151" s="48" t="e">
        <f aca="true" t="shared" si="7" ref="E151:E160">D151/C151</f>
        <v>#DIV/0!</v>
      </c>
      <c r="F151" s="61"/>
    </row>
    <row r="152" spans="1:6" s="33" customFormat="1" ht="15.75">
      <c r="A152" s="60" t="s">
        <v>93</v>
      </c>
      <c r="B152" s="58">
        <v>9770</v>
      </c>
      <c r="C152" s="94">
        <v>16.5</v>
      </c>
      <c r="D152" s="94">
        <v>16.5</v>
      </c>
      <c r="E152" s="48">
        <f t="shared" si="7"/>
        <v>1</v>
      </c>
      <c r="F152" s="61"/>
    </row>
    <row r="153" spans="1:6" s="30" customFormat="1" ht="47.25" hidden="1">
      <c r="A153" s="60" t="s">
        <v>94</v>
      </c>
      <c r="B153" s="58">
        <v>9800</v>
      </c>
      <c r="C153" s="94"/>
      <c r="D153" s="94">
        <v>0</v>
      </c>
      <c r="E153" s="48" t="e">
        <f t="shared" si="7"/>
        <v>#DIV/0!</v>
      </c>
      <c r="F153" s="61"/>
    </row>
    <row r="154" spans="1:9" s="4" customFormat="1" ht="21.75" customHeight="1">
      <c r="A154" s="47" t="s">
        <v>58</v>
      </c>
      <c r="B154" s="47"/>
      <c r="C154" s="95">
        <f>C128+C129+C130+C131+C132+C133+C134+C135+C143+C149</f>
        <v>94624.79999999999</v>
      </c>
      <c r="D154" s="95">
        <f>D128+D129+D130+D131+D132+D133+D134+D135+D143+D149</f>
        <v>67041.49999999999</v>
      </c>
      <c r="E154" s="50">
        <f t="shared" si="7"/>
        <v>0.7084981949763698</v>
      </c>
      <c r="F154" s="61"/>
      <c r="G154" s="24"/>
      <c r="H154" s="24"/>
      <c r="I154" s="24"/>
    </row>
    <row r="155" spans="1:7" s="10" customFormat="1" ht="12.75" customHeight="1">
      <c r="A155" s="34" t="s">
        <v>52</v>
      </c>
      <c r="B155" s="35" t="s">
        <v>78</v>
      </c>
      <c r="C155" s="92">
        <v>289.4</v>
      </c>
      <c r="D155" s="92">
        <v>185.4</v>
      </c>
      <c r="E155" s="49">
        <f t="shared" si="7"/>
        <v>0.6406357982031791</v>
      </c>
      <c r="F155" s="61"/>
      <c r="G155" s="11"/>
    </row>
    <row r="156" spans="1:6" s="10" customFormat="1" ht="15.75">
      <c r="A156" s="34" t="s">
        <v>53</v>
      </c>
      <c r="B156" s="36">
        <v>1000</v>
      </c>
      <c r="C156" s="92">
        <v>1946.7</v>
      </c>
      <c r="D156" s="93">
        <v>0</v>
      </c>
      <c r="E156" s="49">
        <f t="shared" si="7"/>
        <v>0</v>
      </c>
      <c r="F156" s="61"/>
    </row>
    <row r="157" spans="1:5" s="10" customFormat="1" ht="0.75" customHeight="1">
      <c r="A157" s="34" t="s">
        <v>54</v>
      </c>
      <c r="B157" s="36">
        <v>2000</v>
      </c>
      <c r="C157" s="92">
        <v>0</v>
      </c>
      <c r="D157" s="93">
        <v>0</v>
      </c>
      <c r="E157" s="49" t="e">
        <f t="shared" si="7"/>
        <v>#DIV/0!</v>
      </c>
    </row>
    <row r="158" spans="1:7" s="10" customFormat="1" ht="15.75">
      <c r="A158" s="34" t="s">
        <v>59</v>
      </c>
      <c r="B158" s="36">
        <v>3000</v>
      </c>
      <c r="C158" s="93">
        <v>0</v>
      </c>
      <c r="D158" s="93">
        <v>0</v>
      </c>
      <c r="E158" s="49" t="e">
        <f t="shared" si="7"/>
        <v>#DIV/0!</v>
      </c>
      <c r="G158" s="11"/>
    </row>
    <row r="159" spans="1:5" s="10" customFormat="1" ht="15.75">
      <c r="A159" s="34" t="s">
        <v>55</v>
      </c>
      <c r="B159" s="36">
        <v>4000</v>
      </c>
      <c r="C159" s="92">
        <v>40</v>
      </c>
      <c r="D159" s="92">
        <v>0</v>
      </c>
      <c r="E159" s="49">
        <f t="shared" si="7"/>
        <v>0</v>
      </c>
    </row>
    <row r="160" spans="1:5" s="10" customFormat="1" ht="15.75">
      <c r="A160" s="34" t="s">
        <v>56</v>
      </c>
      <c r="B160" s="36">
        <v>5000</v>
      </c>
      <c r="C160" s="92">
        <v>0</v>
      </c>
      <c r="D160" s="92">
        <v>0</v>
      </c>
      <c r="E160" s="49" t="e">
        <f t="shared" si="7"/>
        <v>#DIV/0!</v>
      </c>
    </row>
    <row r="161" spans="1:5" s="29" customFormat="1" ht="15.75">
      <c r="A161" s="34" t="s">
        <v>57</v>
      </c>
      <c r="B161" s="36">
        <v>6000</v>
      </c>
      <c r="C161" s="92">
        <v>276.5</v>
      </c>
      <c r="D161" s="92">
        <v>0</v>
      </c>
      <c r="E161" s="49">
        <f aca="true" t="shared" si="8" ref="E161:E175">D161/C161</f>
        <v>0</v>
      </c>
    </row>
    <row r="162" spans="1:5" s="29" customFormat="1" ht="15.75">
      <c r="A162" s="34" t="s">
        <v>89</v>
      </c>
      <c r="B162" s="36">
        <v>7000</v>
      </c>
      <c r="C162" s="92">
        <f>C164+C165+C166+C167+C170+C171+C172+C168</f>
        <v>17907.7</v>
      </c>
      <c r="D162" s="92">
        <f>D164+D165+D166+D167+D170+D171+D172+D168</f>
        <v>1954.5</v>
      </c>
      <c r="E162" s="49">
        <f t="shared" si="8"/>
        <v>0.10914299435438386</v>
      </c>
    </row>
    <row r="163" spans="1:5" s="29" customFormat="1" ht="15.75">
      <c r="A163" s="34" t="s">
        <v>81</v>
      </c>
      <c r="B163" s="36"/>
      <c r="C163" s="92"/>
      <c r="D163" s="92"/>
      <c r="E163" s="49"/>
    </row>
    <row r="164" spans="1:5" s="3" customFormat="1" ht="15.75">
      <c r="A164" s="45" t="s">
        <v>88</v>
      </c>
      <c r="B164" s="40">
        <v>7130</v>
      </c>
      <c r="C164" s="94">
        <v>190</v>
      </c>
      <c r="D164" s="94">
        <v>0</v>
      </c>
      <c r="E164" s="48">
        <f t="shared" si="8"/>
        <v>0</v>
      </c>
    </row>
    <row r="165" spans="1:5" s="30" customFormat="1" ht="31.5">
      <c r="A165" s="45" t="s">
        <v>95</v>
      </c>
      <c r="B165" s="40">
        <v>7310</v>
      </c>
      <c r="C165" s="94">
        <v>9284.5</v>
      </c>
      <c r="D165" s="94">
        <v>1067.4</v>
      </c>
      <c r="E165" s="48">
        <f t="shared" si="8"/>
        <v>0.11496580322042114</v>
      </c>
    </row>
    <row r="166" spans="1:5" s="30" customFormat="1" ht="15.75">
      <c r="A166" s="45" t="s">
        <v>123</v>
      </c>
      <c r="B166" s="40">
        <v>7321</v>
      </c>
      <c r="C166" s="94">
        <v>650</v>
      </c>
      <c r="D166" s="94">
        <v>0</v>
      </c>
      <c r="E166" s="48">
        <f t="shared" si="8"/>
        <v>0</v>
      </c>
    </row>
    <row r="167" spans="1:5" s="30" customFormat="1" ht="20.25" customHeight="1" hidden="1">
      <c r="A167" s="45" t="s">
        <v>114</v>
      </c>
      <c r="B167" s="40">
        <v>7322</v>
      </c>
      <c r="C167" s="94">
        <v>0</v>
      </c>
      <c r="D167" s="94">
        <v>0</v>
      </c>
      <c r="E167" s="48" t="e">
        <f t="shared" si="8"/>
        <v>#DIV/0!</v>
      </c>
    </row>
    <row r="168" spans="1:5" s="30" customFormat="1" ht="32.25" customHeight="1" hidden="1">
      <c r="A168" s="45" t="s">
        <v>96</v>
      </c>
      <c r="B168" s="40">
        <v>7363</v>
      </c>
      <c r="C168" s="94">
        <v>0</v>
      </c>
      <c r="D168" s="94">
        <v>0</v>
      </c>
      <c r="E168" s="48" t="e">
        <f t="shared" si="8"/>
        <v>#DIV/0!</v>
      </c>
    </row>
    <row r="169" spans="1:5" s="30" customFormat="1" ht="8.25" customHeight="1" hidden="1">
      <c r="A169" s="45" t="s">
        <v>97</v>
      </c>
      <c r="B169" s="40">
        <v>7370</v>
      </c>
      <c r="C169" s="94"/>
      <c r="D169" s="94"/>
      <c r="E169" s="48" t="e">
        <f t="shared" si="8"/>
        <v>#DIV/0!</v>
      </c>
    </row>
    <row r="170" spans="1:5" s="30" customFormat="1" ht="47.25">
      <c r="A170" s="45" t="s">
        <v>91</v>
      </c>
      <c r="B170" s="40">
        <v>7461</v>
      </c>
      <c r="C170" s="94">
        <v>300</v>
      </c>
      <c r="D170" s="94">
        <v>0</v>
      </c>
      <c r="E170" s="48">
        <f t="shared" si="8"/>
        <v>0</v>
      </c>
    </row>
    <row r="171" spans="1:5" s="30" customFormat="1" ht="15.75">
      <c r="A171" s="45" t="s">
        <v>98</v>
      </c>
      <c r="B171" s="40">
        <v>7640</v>
      </c>
      <c r="C171" s="94">
        <v>6483.2</v>
      </c>
      <c r="D171" s="94">
        <v>0</v>
      </c>
      <c r="E171" s="48">
        <f t="shared" si="8"/>
        <v>0</v>
      </c>
    </row>
    <row r="172" spans="1:5" s="30" customFormat="1" ht="31.5">
      <c r="A172" s="45" t="s">
        <v>102</v>
      </c>
      <c r="B172" s="40">
        <v>7670</v>
      </c>
      <c r="C172" s="94">
        <v>1000</v>
      </c>
      <c r="D172" s="94">
        <v>887.1</v>
      </c>
      <c r="E172" s="48">
        <f t="shared" si="8"/>
        <v>0.8871</v>
      </c>
    </row>
    <row r="173" spans="1:5" s="29" customFormat="1" ht="15.75">
      <c r="A173" s="28" t="s">
        <v>82</v>
      </c>
      <c r="B173" s="27">
        <v>8000</v>
      </c>
      <c r="C173" s="92">
        <f>C175</f>
        <v>661.6</v>
      </c>
      <c r="D173" s="92">
        <f>D175</f>
        <v>0</v>
      </c>
      <c r="E173" s="49">
        <f t="shared" si="8"/>
        <v>0</v>
      </c>
    </row>
    <row r="174" spans="1:5" s="10" customFormat="1" ht="15.75">
      <c r="A174" s="28" t="s">
        <v>81</v>
      </c>
      <c r="B174" s="27"/>
      <c r="C174" s="92"/>
      <c r="D174" s="92"/>
      <c r="E174" s="49"/>
    </row>
    <row r="175" spans="1:5" s="30" customFormat="1" ht="31.5">
      <c r="A175" s="46" t="s">
        <v>99</v>
      </c>
      <c r="B175" s="44">
        <v>8340</v>
      </c>
      <c r="C175" s="94">
        <v>661.6</v>
      </c>
      <c r="D175" s="92">
        <v>0</v>
      </c>
      <c r="E175" s="48">
        <f t="shared" si="8"/>
        <v>0</v>
      </c>
    </row>
    <row r="176" spans="1:5" s="29" customFormat="1" ht="36.75" customHeight="1" hidden="1">
      <c r="A176" s="34" t="s">
        <v>83</v>
      </c>
      <c r="B176" s="36">
        <v>9000</v>
      </c>
      <c r="C176" s="92">
        <v>0</v>
      </c>
      <c r="D176" s="92">
        <v>0</v>
      </c>
      <c r="E176" s="49" t="e">
        <f aca="true" t="shared" si="9" ref="E176:E182">D176/C176</f>
        <v>#DIV/0!</v>
      </c>
    </row>
    <row r="177" spans="1:5" s="29" customFormat="1" ht="20.25" customHeight="1" hidden="1">
      <c r="A177" s="34" t="s">
        <v>81</v>
      </c>
      <c r="B177" s="36"/>
      <c r="C177" s="92"/>
      <c r="D177" s="92"/>
      <c r="E177" s="49"/>
    </row>
    <row r="178" spans="1:5" s="30" customFormat="1" ht="31.5" customHeight="1" hidden="1">
      <c r="A178" s="45" t="s">
        <v>100</v>
      </c>
      <c r="B178" s="40">
        <v>9570</v>
      </c>
      <c r="C178" s="94"/>
      <c r="D178" s="94"/>
      <c r="E178" s="48" t="e">
        <f t="shared" si="9"/>
        <v>#DIV/0!</v>
      </c>
    </row>
    <row r="179" spans="1:5" s="30" customFormat="1" ht="108.75" customHeight="1" hidden="1">
      <c r="A179" s="45" t="s">
        <v>105</v>
      </c>
      <c r="B179" s="40">
        <v>9730</v>
      </c>
      <c r="C179" s="94"/>
      <c r="D179" s="94"/>
      <c r="E179" s="48" t="e">
        <f t="shared" si="9"/>
        <v>#DIV/0!</v>
      </c>
    </row>
    <row r="180" spans="1:9" s="30" customFormat="1" ht="33" customHeight="1" hidden="1">
      <c r="A180" s="45" t="s">
        <v>93</v>
      </c>
      <c r="B180" s="40">
        <v>9770</v>
      </c>
      <c r="C180" s="94">
        <v>0</v>
      </c>
      <c r="D180" s="94">
        <v>0</v>
      </c>
      <c r="E180" s="48" t="e">
        <f t="shared" si="9"/>
        <v>#DIV/0!</v>
      </c>
      <c r="H180" s="31"/>
      <c r="I180" s="31"/>
    </row>
    <row r="181" spans="1:9" s="4" customFormat="1" ht="31.5">
      <c r="A181" s="47" t="s">
        <v>68</v>
      </c>
      <c r="B181" s="47"/>
      <c r="C181" s="95">
        <f>C155+C156+C157+C158+C159+C160+C162+C173+C176+C161</f>
        <v>21121.899999999998</v>
      </c>
      <c r="D181" s="95">
        <f>D155+D156+D157+D158+D159+D160+D162+D173+D176+D161</f>
        <v>2139.9</v>
      </c>
      <c r="E181" s="50">
        <f t="shared" si="9"/>
        <v>0.10131190849308065</v>
      </c>
      <c r="H181" s="16"/>
      <c r="I181" s="16"/>
    </row>
    <row r="182" spans="1:7" s="4" customFormat="1" ht="24" customHeight="1">
      <c r="A182" s="47" t="s">
        <v>60</v>
      </c>
      <c r="B182" s="47"/>
      <c r="C182" s="95">
        <f>C154+C181</f>
        <v>115746.69999999998</v>
      </c>
      <c r="D182" s="95">
        <f>D154+D181</f>
        <v>69181.39999999998</v>
      </c>
      <c r="E182" s="50">
        <f t="shared" si="9"/>
        <v>0.5976965218014854</v>
      </c>
      <c r="G182" s="16"/>
    </row>
    <row r="183" spans="1:4" ht="15.75">
      <c r="A183" s="6"/>
      <c r="B183" s="7"/>
      <c r="C183" s="13"/>
      <c r="D183" s="13"/>
    </row>
    <row r="184" spans="1:5" s="2" customFormat="1" ht="15.75">
      <c r="A184" s="6"/>
      <c r="B184" s="7"/>
      <c r="C184" s="14"/>
      <c r="D184" s="14"/>
      <c r="E184" s="18"/>
    </row>
    <row r="185" spans="1:4" ht="18">
      <c r="A185" s="21" t="s">
        <v>116</v>
      </c>
      <c r="B185" s="22"/>
      <c r="C185" s="23"/>
      <c r="D185" s="23" t="s">
        <v>104</v>
      </c>
    </row>
    <row r="186" spans="1:4" ht="15.75">
      <c r="A186" s="6"/>
      <c r="B186" s="7"/>
      <c r="C186" s="13"/>
      <c r="D186" s="13"/>
    </row>
    <row r="187" spans="1:4" ht="15.75">
      <c r="A187" s="6"/>
      <c r="B187" s="7"/>
      <c r="C187" s="13"/>
      <c r="D187" s="13"/>
    </row>
    <row r="188" spans="1:4" ht="15.75">
      <c r="A188" s="6"/>
      <c r="B188" s="7"/>
      <c r="C188" s="13"/>
      <c r="D188" s="13"/>
    </row>
    <row r="189" spans="1:4" ht="15.75">
      <c r="A189" s="6"/>
      <c r="B189" s="7"/>
      <c r="C189" s="13"/>
      <c r="D189" s="13"/>
    </row>
    <row r="190" spans="1:4" ht="15.75">
      <c r="A190" s="6"/>
      <c r="B190" s="7"/>
      <c r="C190" s="13"/>
      <c r="D190" s="13"/>
    </row>
    <row r="191" spans="1:4" ht="15.75">
      <c r="A191" s="6"/>
      <c r="B191" s="7"/>
      <c r="C191" s="13"/>
      <c r="D191" s="13"/>
    </row>
    <row r="192" spans="1:4" ht="15.75">
      <c r="A192" s="6"/>
      <c r="B192" s="7"/>
      <c r="C192" s="13"/>
      <c r="D192" s="13"/>
    </row>
    <row r="193" spans="1:4" ht="15.75">
      <c r="A193" s="6"/>
      <c r="B193" s="7"/>
      <c r="C193" s="13"/>
      <c r="D193" s="13"/>
    </row>
    <row r="194" spans="1:4" ht="15.75">
      <c r="A194" s="6"/>
      <c r="B194" s="7"/>
      <c r="C194" s="13"/>
      <c r="D194" s="13"/>
    </row>
    <row r="195" spans="1:4" ht="15.75">
      <c r="A195" s="6"/>
      <c r="B195" s="7"/>
      <c r="C195" s="13"/>
      <c r="D195" s="13"/>
    </row>
    <row r="196" spans="1:4" ht="15.75">
      <c r="A196" s="6"/>
      <c r="B196" s="7"/>
      <c r="C196" s="13"/>
      <c r="D196" s="13"/>
    </row>
    <row r="197" spans="1:4" ht="15.75">
      <c r="A197" s="6"/>
      <c r="B197" s="7"/>
      <c r="C197" s="13"/>
      <c r="D197" s="13"/>
    </row>
    <row r="198" spans="1:4" ht="15.75">
      <c r="A198" s="6"/>
      <c r="B198" s="7"/>
      <c r="C198" s="13"/>
      <c r="D198" s="13"/>
    </row>
    <row r="199" spans="1:4" ht="15.75">
      <c r="A199" s="6"/>
      <c r="B199" s="7"/>
      <c r="C199" s="13"/>
      <c r="D199" s="13"/>
    </row>
    <row r="200" spans="1:4" ht="15.75">
      <c r="A200" s="6"/>
      <c r="B200" s="7"/>
      <c r="C200" s="13"/>
      <c r="D200" s="13"/>
    </row>
    <row r="201" spans="1:4" ht="15.75">
      <c r="A201" s="6"/>
      <c r="B201" s="7"/>
      <c r="C201" s="13"/>
      <c r="D201" s="13"/>
    </row>
    <row r="202" spans="1:4" ht="15.75">
      <c r="A202" s="6"/>
      <c r="B202" s="7"/>
      <c r="C202" s="13"/>
      <c r="D202" s="13"/>
    </row>
    <row r="203" spans="1:4" ht="15.75">
      <c r="A203" s="17"/>
      <c r="B203" s="7"/>
      <c r="C203" s="13"/>
      <c r="D203" s="13"/>
    </row>
    <row r="204" spans="1:4" ht="15.75">
      <c r="A204" s="6"/>
      <c r="B204" s="7"/>
      <c r="C204" s="13"/>
      <c r="D204" s="13"/>
    </row>
    <row r="205" spans="1:4" ht="15.75">
      <c r="A205" s="6"/>
      <c r="B205" s="7"/>
      <c r="C205" s="13"/>
      <c r="D205" s="13"/>
    </row>
    <row r="206" spans="1:4" ht="15.75">
      <c r="A206" s="6"/>
      <c r="B206" s="7"/>
      <c r="C206" s="13"/>
      <c r="D206" s="13"/>
    </row>
    <row r="207" spans="1:4" ht="15.75">
      <c r="A207" s="6"/>
      <c r="B207" s="7"/>
      <c r="C207" s="13"/>
      <c r="D207" s="13"/>
    </row>
    <row r="208" spans="1:4" ht="15.75">
      <c r="A208" s="6"/>
      <c r="B208" s="7"/>
      <c r="C208" s="13"/>
      <c r="D208" s="13"/>
    </row>
    <row r="209" spans="1:4" ht="15.75">
      <c r="A209" s="8"/>
      <c r="B209" s="7"/>
      <c r="C209" s="13"/>
      <c r="D209" s="13"/>
    </row>
    <row r="210" spans="1:4" ht="15.75">
      <c r="A210" s="6"/>
      <c r="B210" s="7"/>
      <c r="C210" s="13"/>
      <c r="D210" s="13"/>
    </row>
    <row r="211" spans="1:4" ht="15.75">
      <c r="A211" s="6"/>
      <c r="B211" s="7"/>
      <c r="C211" s="13"/>
      <c r="D211" s="13"/>
    </row>
    <row r="212" spans="1:4" ht="15.75">
      <c r="A212" s="6"/>
      <c r="B212" s="7"/>
      <c r="C212" s="13"/>
      <c r="D212" s="13"/>
    </row>
    <row r="213" spans="1:4" ht="15.75">
      <c r="A213" s="6"/>
      <c r="B213" s="7"/>
      <c r="C213" s="13"/>
      <c r="D213" s="13"/>
    </row>
    <row r="214" spans="1:4" ht="15.75">
      <c r="A214" s="6"/>
      <c r="B214" s="7"/>
      <c r="C214" s="13"/>
      <c r="D214" s="13"/>
    </row>
    <row r="215" spans="1:4" ht="15.75">
      <c r="A215" s="17"/>
      <c r="B215" s="7"/>
      <c r="C215" s="13"/>
      <c r="D215" s="13"/>
    </row>
    <row r="216" spans="1:4" ht="15.75">
      <c r="A216" s="6"/>
      <c r="B216" s="7"/>
      <c r="C216" s="13"/>
      <c r="D216" s="13"/>
    </row>
    <row r="217" spans="1:4" ht="15.75">
      <c r="A217" s="6"/>
      <c r="B217" s="7"/>
      <c r="C217" s="13"/>
      <c r="D217" s="13"/>
    </row>
    <row r="218" spans="1:4" ht="15.75">
      <c r="A218" s="6"/>
      <c r="B218" s="7"/>
      <c r="C218" s="13"/>
      <c r="D218" s="13"/>
    </row>
    <row r="219" spans="1:4" ht="15.75">
      <c r="A219" s="8"/>
      <c r="B219" s="9"/>
      <c r="C219" s="13"/>
      <c r="D219" s="13"/>
    </row>
    <row r="220" spans="1:4" ht="15.75">
      <c r="A220" s="8"/>
      <c r="B220" s="9"/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</sheetData>
  <sheetProtection selectLockedCells="1" selectUnlockedCells="1"/>
  <mergeCells count="13">
    <mergeCell ref="H143:I143"/>
    <mergeCell ref="C46:C48"/>
    <mergeCell ref="D46:D48"/>
    <mergeCell ref="C49:C50"/>
    <mergeCell ref="D49:D50"/>
    <mergeCell ref="C56:C57"/>
    <mergeCell ref="D56:D57"/>
    <mergeCell ref="A56:A57"/>
    <mergeCell ref="B56:B57"/>
    <mergeCell ref="A46:A48"/>
    <mergeCell ref="B46:B48"/>
    <mergeCell ref="A49:A50"/>
    <mergeCell ref="B49:B50"/>
  </mergeCells>
  <printOptions/>
  <pageMargins left="0.3937007874015748" right="0.3937007874015748" top="0.25" bottom="0.23" header="0.27" footer="0.23"/>
  <pageSetup fitToHeight="3" horizontalDpi="600" verticalDpi="600" orientation="portrait" paperSize="9" scale="72" r:id="rId1"/>
  <rowBreaks count="1" manualBreakCount="1">
    <brk id="1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NSafonova</dc:creator>
  <cp:keywords/>
  <dc:description/>
  <cp:lastModifiedBy>WORK</cp:lastModifiedBy>
  <cp:lastPrinted>2021-05-13T08:48:41Z</cp:lastPrinted>
  <dcterms:created xsi:type="dcterms:W3CDTF">2016-08-30T05:27:43Z</dcterms:created>
  <dcterms:modified xsi:type="dcterms:W3CDTF">2021-05-14T08:34:03Z</dcterms:modified>
  <cp:category/>
  <cp:version/>
  <cp:contentType/>
  <cp:contentStatus/>
</cp:coreProperties>
</file>