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РІЧНІ ПЛАНИ ЗАКУПІВЕЛЬ\"/>
    </mc:Choice>
  </mc:AlternateContent>
  <xr:revisionPtr revIDLastSave="0" documentId="13_ncr:1_{65C10A0E-E4A5-456A-BE26-474027D72C9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<sst xmlns="http://schemas.openxmlformats.org/spreadsheetml/2006/main" count="1369" uniqueCount="321">
  <si>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</si>
  <si>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</si>
  <si>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</si>
  <si>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</si>
  <si>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</si>
  <si>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</si>
  <si>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</si>
  <si>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</si>
  <si>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</si>
  <si>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</si>
  <si>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</si>
  <si>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</si>
  <si>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</si>
  <si>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</si>
  <si>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</si>
  <si>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</si>
  <si>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</si>
  <si>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</si>
  <si>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</si>
  <si>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</si>
  <si>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</si>
  <si>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</si>
  <si>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</si>
  <si>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</si>
  <si>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50410000-2</t>
  </si>
  <si>
    <t/>
  </si>
  <si>
    <t>Послуги на технічне обслуговування газовиористовувального обладнання (опалювального котла; проточного водонагрівача)</t>
  </si>
  <si>
    <t>UAH</t>
  </si>
  <si>
    <t>Закупівля без використання електронної системи</t>
  </si>
  <si>
    <t>01.09.2025</t>
  </si>
  <si>
    <t>Власний бюджет (кошти від господарської діяльності підприємства)</t>
  </si>
  <si>
    <t>Послуги на технічне обслуговування побутових сигналізаторів газу</t>
  </si>
  <si>
    <t>71630000-3</t>
  </si>
  <si>
    <t>Виконання вимірювальних та випробувальних послуг в електроустановках</t>
  </si>
  <si>
    <t>Послуги з обстеження вентиляції в приміщеннях за адресами: Дніпропетровська обл., Нікопольський р-н, м.Покров, вул.Героїв України,13; вул.Центральна, 49/1; 49/2</t>
  </si>
  <si>
    <t>Технічне обслуговування димових і вентиляційних каналів в приміщенні за адресою Дніпропетровська обл., Нікопольський р-н, м. Покров, вул. Європейська, 15</t>
  </si>
  <si>
    <t>Послуги з обслуговування (повірки) побутових сигналізаторів газу</t>
  </si>
  <si>
    <t>48610000-7</t>
  </si>
  <si>
    <t>База даних "Платформа Бухгалтерія" за рівнем "Головбух " (право на використання) 12 міс.</t>
  </si>
  <si>
    <t>44221200-7</t>
  </si>
  <si>
    <t>Двері металеві вхідні 1050х2050мм</t>
  </si>
  <si>
    <t>44810000-1</t>
  </si>
  <si>
    <t>Залізоокисний пігмент 313 жовтий сухий; сухий пігмент Ультрамарин синій 462 Р.BLUE-29</t>
  </si>
  <si>
    <t>Залізоокисний пігмент 313 жовтий сухий 1кг.</t>
  </si>
  <si>
    <t>30120000-6</t>
  </si>
  <si>
    <t>Тонер Нр</t>
  </si>
  <si>
    <t>44510000-8</t>
  </si>
  <si>
    <t>Знаряддя (валик, бітка, бур, пензлик, стусло, оприскувач)</t>
  </si>
  <si>
    <t>Емаль, фарба, пигмент</t>
  </si>
  <si>
    <t>44830000-7</t>
  </si>
  <si>
    <t>Грунтовка, церезіт, праймер бітумно-каучуковий, герметик)</t>
  </si>
  <si>
    <t>39220000-0</t>
  </si>
  <si>
    <t>Господарське приладдя (віник, відро, пакети для сміття)</t>
  </si>
  <si>
    <t>44520000-1</t>
  </si>
  <si>
    <t>Замки, проушини, петлі</t>
  </si>
  <si>
    <t>44530000-4</t>
  </si>
  <si>
    <t>Кріпильні деталі</t>
  </si>
  <si>
    <t>44160000-9</t>
  </si>
  <si>
    <t>Труби та супутні вироби</t>
  </si>
  <si>
    <t>44110000-4</t>
  </si>
  <si>
    <t>Конструкційні матеріали (ремонтна суміш, піна проф., тактильна плитка, клей для плитки, пінопласт, уголок)</t>
  </si>
  <si>
    <t>31220000-4</t>
  </si>
  <si>
    <t>Елементи електричних схем (автомат вимикач, розетка, гніздо, вилка, розподільча коробка, кабелі)</t>
  </si>
  <si>
    <t>09310000-5</t>
  </si>
  <si>
    <t>Електрична енергія</t>
  </si>
  <si>
    <t>2610</t>
  </si>
  <si>
    <t>пп.6 п.13 Особливостей</t>
  </si>
  <si>
    <t>Місцевий бюджет</t>
  </si>
  <si>
    <t>50720000-8</t>
  </si>
  <si>
    <t>Заміна труб внутрішньо будинкової системи опалення в будівлі за адресою вул. Центральна, 49/1</t>
  </si>
  <si>
    <t>30190000-7</t>
  </si>
  <si>
    <t>Папір ксероксний А4 500 ар 80г/м</t>
  </si>
  <si>
    <t>Картридж, тонер, фотоциліндр</t>
  </si>
  <si>
    <t>09320000-8</t>
  </si>
  <si>
    <t>Теплова енергія</t>
  </si>
  <si>
    <t>Відкриті торги з особливостями</t>
  </si>
  <si>
    <t>44220000-8</t>
  </si>
  <si>
    <t>Двері вхідні</t>
  </si>
  <si>
    <t>01.08.2025</t>
  </si>
  <si>
    <t>Пігмент залізоокисний130 червоний сухий 5кг; пігмент залізоокисний 686 коричневий сухий 1кг</t>
  </si>
  <si>
    <t>Послуги з перезарядки вогнегасників</t>
  </si>
  <si>
    <t>45330000-9</t>
  </si>
  <si>
    <t>Заміна труб внутрішньо будинкової системи водопостачання в будівлі за адресою вул. Григорія Тикви,2</t>
  </si>
  <si>
    <t>38420000-5</t>
  </si>
  <si>
    <t>Лічильник холодної води</t>
  </si>
  <si>
    <t>01.07.2025</t>
  </si>
  <si>
    <t>Знаряддя</t>
  </si>
  <si>
    <t>Замки</t>
  </si>
  <si>
    <t>Господарські матеріали</t>
  </si>
  <si>
    <t>44190000-8</t>
  </si>
  <si>
    <t>ОСБ 22 2.5м*1.25</t>
  </si>
  <si>
    <t>44820000-4</t>
  </si>
  <si>
    <t>Деревозахист, біозахист для дерева, морилка</t>
  </si>
  <si>
    <t>14810000-2</t>
  </si>
  <si>
    <t>Круг відрізний, круг шліфувальний</t>
  </si>
  <si>
    <t>44330000-2</t>
  </si>
  <si>
    <t>Будівельні матеріали (полоса 40х4мм НДЛ, швеллер 8, арматура 10мм*6м, уголок 25х25х3мм)</t>
  </si>
  <si>
    <t>Пензлии, валики, маловиця, ванночки для валиків</t>
  </si>
  <si>
    <t>03410000-7</t>
  </si>
  <si>
    <t>Дошка 25/120 6м, дошка 25/200 6м, брус 50/50 3м</t>
  </si>
  <si>
    <t>18140000-2</t>
  </si>
  <si>
    <t>Господарські товари (рукавички, мішки, перчатки)</t>
  </si>
  <si>
    <t>44410000-7</t>
  </si>
  <si>
    <t>Унітаз компакт, гофра для унітазу, шланг ВОДА, арматура для бачка, кран</t>
  </si>
  <si>
    <t>Мастики, шпаклівки, замазки та розчинники</t>
  </si>
  <si>
    <t>Фарби</t>
  </si>
  <si>
    <t>Вимикачі, розетки</t>
  </si>
  <si>
    <t>79410000-1</t>
  </si>
  <si>
    <t>Інформаційно-консультаційні послуги на тему: «Трансформація без ризиків: як перетворити комунальне підприємство на ТОВ чи АТ відповідно до нового закону – практичний гід»</t>
  </si>
  <si>
    <t>42120000-6</t>
  </si>
  <si>
    <t>Станція підвищення тиску EL.SPER PRESS-SYSTEM RX 4-6. Реле мінімального тиску LP/3</t>
  </si>
  <si>
    <t>Штамп с оснасткою</t>
  </si>
  <si>
    <t>50530000-9</t>
  </si>
  <si>
    <t>Послуги з технічного обслуговування та ремонту (за потреби) дизель-генераторів</t>
  </si>
  <si>
    <t>71320000-7</t>
  </si>
  <si>
    <t>Коригування проектно-кошторисної документації по об'єкту: "Капітальний ремонт внутрішньобудинкової системи опалення в будівлі гуртожитку по вул. Центральній, 49/1, м.Покров Дніпропетровської області". Коригування.</t>
  </si>
  <si>
    <t>22210000-5</t>
  </si>
  <si>
    <t>Передплата Журналу "Кадровик Україна" та Журналу "Кадровик Україна. Спецвипуск" (комплект) на 2026 рік</t>
  </si>
  <si>
    <t>Сегрегатори А4</t>
  </si>
  <si>
    <t>Ремонт перетворювача частоти</t>
  </si>
  <si>
    <t>Лічильник води Метер ETR 1/2"</t>
  </si>
  <si>
    <t>01.06.2025</t>
  </si>
  <si>
    <t>44920000-5</t>
  </si>
  <si>
    <t>Крейда</t>
  </si>
  <si>
    <t>44620000-2</t>
  </si>
  <si>
    <t>Радіатори</t>
  </si>
  <si>
    <t>39710000-2</t>
  </si>
  <si>
    <t>Водонагрівач ROUND ECO 80 VMR (1200W)</t>
  </si>
  <si>
    <t>Труби та супутня продукція</t>
  </si>
  <si>
    <t>42130000-9</t>
  </si>
  <si>
    <t>Арматура трубопровідна</t>
  </si>
  <si>
    <t>31730000-2</t>
  </si>
  <si>
    <t>Стабілізатор напруги, автоматVI-KO, запобіжник керамічний</t>
  </si>
  <si>
    <t>38424000-3</t>
  </si>
  <si>
    <t>Термостат холодильника</t>
  </si>
  <si>
    <t>16810000-6</t>
  </si>
  <si>
    <t>Шпуля триммера</t>
  </si>
  <si>
    <t>39520000-3</t>
  </si>
  <si>
    <t>Москітна сітка</t>
  </si>
  <si>
    <t>Склопакети СПДО 42 мм</t>
  </si>
  <si>
    <t>Рукавиці робочі</t>
  </si>
  <si>
    <t>Конструкційні матеріали</t>
  </si>
  <si>
    <t>Ліска тримерна, котушка для тримеру, шпуля</t>
  </si>
  <si>
    <t>Сольвент, церезіт, шпаклівка</t>
  </si>
  <si>
    <t>Елементи електричних схем (автомат вимикач, короб під автомат, розетка, вимикач)</t>
  </si>
  <si>
    <t>Тонер Нр, фотоциліндр, леза дозуючі</t>
  </si>
  <si>
    <t>Тонер Нр, вал магнітний</t>
  </si>
  <si>
    <t>Тонер Нр, леза дозуючі, лезо чистяще ракель</t>
  </si>
  <si>
    <t>01.05.2025</t>
  </si>
  <si>
    <t>31710000-6</t>
  </si>
  <si>
    <t>АС10-T/S2-1R5G-B-VC Перетворювач частоти 1.5 кВт 1ф/220В</t>
  </si>
  <si>
    <t>АС70E-S2-R75G Перетворювач частоти 0,75 кВт 1ф/220В</t>
  </si>
  <si>
    <t>03450000-9</t>
  </si>
  <si>
    <t>Саджанці дерев (липа, іва, клен)</t>
  </si>
  <si>
    <t>01.04.2025</t>
  </si>
  <si>
    <t>Емаль, фарба</t>
  </si>
  <si>
    <t>Грунтовка, шпаклівка</t>
  </si>
  <si>
    <t>Дошка, брус</t>
  </si>
  <si>
    <t>Розетка, вимикач, патрон, кабель</t>
  </si>
  <si>
    <t>Тонер Нр, тонер Samsung</t>
  </si>
  <si>
    <t>Табличка А3 кольорова ламінована</t>
  </si>
  <si>
    <t>Водонагрівач 100л</t>
  </si>
  <si>
    <t>Ксерокопія А4 кольорова, плівка А3 80 мікрон</t>
  </si>
  <si>
    <t>72310000-1</t>
  </si>
  <si>
    <t>Обробка даних та формування кваліфікованого сертифікату відкритого ключа на 2 роки, постачання КП «Програмний комплекс «Варта» з правом використання до закінчення терміну дії кваліфікованого сертифікату електронного підпису</t>
  </si>
  <si>
    <t>Послуги з технічного обслуговування газовикористовувального обладнання</t>
  </si>
  <si>
    <t>Послуги з поточного ремонту газового обладнання в приміщенні житлового будинку, яке знаходиться на балансі ПМКП "ЖКС" за адресою: Дніпропетровська обл., Нікопольський р-н, м.Покров, вул. Робітнича, 2а</t>
  </si>
  <si>
    <t>90920000-2</t>
  </si>
  <si>
    <t>Експлуатаційні послуги, пов'язані з утриманням будинків і споруд (дератизація та дезінсекція)</t>
  </si>
  <si>
    <t>Картридж 725 Canon</t>
  </si>
  <si>
    <t>01.03.2025</t>
  </si>
  <si>
    <t>Табличка А3 кольорова, ламінована (для ПРУ)</t>
  </si>
  <si>
    <t>Тонер Нр, фотоциліндр</t>
  </si>
  <si>
    <t>45420000-7</t>
  </si>
  <si>
    <t>Послуги з поточного ремонту по заміні дверних блоків першому під'їзді гуртожитку ПМКП "Житлкомсервіс" за адресою вул. Героїв України, 13, м.Покров</t>
  </si>
  <si>
    <t>31520000-7</t>
  </si>
  <si>
    <t>Світильники Lemanso LED</t>
  </si>
  <si>
    <t>Господарське приладдя</t>
  </si>
  <si>
    <t>Конструкційні матеріали (лінолеум, уголок, полоса, клей-піна)</t>
  </si>
  <si>
    <t>Грунтовка та шпаклівка</t>
  </si>
  <si>
    <t>Шпаклівка, грунтовка</t>
  </si>
  <si>
    <t>Емаль Джамбо</t>
  </si>
  <si>
    <t>60170000-0</t>
  </si>
  <si>
    <t>Оренда легкового автомобіля без водія</t>
  </si>
  <si>
    <t>Тонер Нр, лезо чистяще ракель</t>
  </si>
  <si>
    <t>Замок, циліндр д/замка, ручка дверна</t>
  </si>
  <si>
    <t>Саморізи, дюбель-цвях, гак</t>
  </si>
  <si>
    <t>Фарба, емаль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</si>
  <si>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</si>
  <si>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</si>
  <si>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</si>
  <si>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</si>
  <si>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</si>
  <si>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</si>
  <si>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</si>
  <si>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Папір ксероксний А4, газетний</t>
  </si>
  <si>
    <t>Канцелярські товари</t>
  </si>
  <si>
    <t>09210000-4</t>
  </si>
  <si>
    <t>Олива моторна</t>
  </si>
  <si>
    <t>31120000-3</t>
  </si>
  <si>
    <t>Генератор інверт бензиновий 3,5кВт</t>
  </si>
  <si>
    <t>Автомат вимикач, кабель</t>
  </si>
  <si>
    <t>Фарба, пігмент, емаль</t>
  </si>
  <si>
    <t>31530000-0</t>
  </si>
  <si>
    <t>Лампа</t>
  </si>
  <si>
    <t>Рукавички ХБ</t>
  </si>
  <si>
    <t>Будівельні матеріали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</si>
  <si>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</si>
  <si>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</si>
  <si>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</si>
  <si>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</si>
  <si>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</si>
  <si>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</si>
  <si>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</si>
  <si>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</si>
  <si>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</si>
  <si>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</si>
  <si>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</si>
  <si>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</si>
  <si>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</si>
  <si>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</si>
  <si>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</si>
  <si>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</si>
  <si>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</si>
  <si>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</si>
  <si>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Двері вхідні "Хортиця"</t>
  </si>
  <si>
    <t>Послуги з централізованого водопостачання</t>
  </si>
  <si>
    <t>65210000-8</t>
  </si>
  <si>
    <t>Послуга з розподілу природного газу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</si>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</sst>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" x14ac:knownFonts="1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Результат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topLeftCell="H1" zoomScaleNormal="100" workbookViewId="0">
      <selection activeCell="M3" sqref="M3"/>
    </sheetView>
  </sheetViews>
  <sheetFormatPr defaultColWidth="25.81640625" defaultRowHeight="12.5" x14ac:dyDescent="0.2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 x14ac:dyDescent="0.2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 x14ac:dyDescent="0.25">
      <c r="A3" s="2" t="s">
        <v>24</v>
      </c>
      <c r="B3" s="2" t="s">
        <v>26</v>
      </c>
      <c r="C3" s="2" t="s">
        <v>25</v>
      </c>
      <c r="D3" s="1">
        <v>5180</v>
      </c>
      <c r="E3" s="2" t="s">
        <v>27</v>
      </c>
      <c r="F3" s="2" t="s">
        <v>28</v>
      </c>
      <c r="G3" s="2" t="s">
        <v>29</v>
      </c>
      <c r="H3">
        <v>2025</v>
      </c>
      <c r="I3" s="2" t="s">
        <v>25</v>
      </c>
      <c r="J3" s="2" t="s">
        <v>30</v>
      </c>
      <c r="K3" s="1">
        <v>5180</v>
      </c>
      <c r="L3">
        <v>36818532</v>
      </c>
    </row>
    <row r="4" spans="1:12" x14ac:dyDescent="0.25">
      <c r="A4" s="2" t="s">
        <v>24</v>
      </c>
      <c r="B4" s="2" t="s">
        <v>31</v>
      </c>
      <c r="C4" s="2" t="s">
        <v>25</v>
      </c>
      <c r="D4" s="1">
        <v>1791</v>
      </c>
      <c r="E4" s="2" t="s">
        <v>27</v>
      </c>
      <c r="F4" s="2" t="s">
        <v>28</v>
      </c>
      <c r="G4" s="2" t="s">
        <v>29</v>
      </c>
      <c r="H4">
        <v>2025</v>
      </c>
      <c r="I4" s="2" t="s">
        <v>25</v>
      </c>
      <c r="J4" s="2" t="s">
        <v>30</v>
      </c>
      <c r="K4" s="1">
        <v>1791</v>
      </c>
      <c r="L4">
        <v>36817886</v>
      </c>
    </row>
    <row r="5" spans="1:12" x14ac:dyDescent="0.25">
      <c r="A5" s="2" t="s">
        <v>32</v>
      </c>
      <c r="B5" s="2" t="s">
        <v>33</v>
      </c>
      <c r="C5" s="2" t="s">
        <v>25</v>
      </c>
      <c r="D5" s="1">
        <v>2740</v>
      </c>
      <c r="E5" s="2" t="s">
        <v>27</v>
      </c>
      <c r="F5" s="2" t="s">
        <v>28</v>
      </c>
      <c r="G5" s="2" t="s">
        <v>29</v>
      </c>
      <c r="H5">
        <v>2025</v>
      </c>
      <c r="I5" s="2" t="s">
        <v>25</v>
      </c>
      <c r="J5" s="2" t="s">
        <v>30</v>
      </c>
      <c r="K5" s="1">
        <v>2740</v>
      </c>
      <c r="L5">
        <v>36817726</v>
      </c>
    </row>
    <row r="6" spans="1:12" x14ac:dyDescent="0.25">
      <c r="A6" s="2" t="s">
        <v>32</v>
      </c>
      <c r="B6" s="2" t="s">
        <v>34</v>
      </c>
      <c r="C6" s="2" t="s">
        <v>25</v>
      </c>
      <c r="D6" s="1">
        <v>12637.5</v>
      </c>
      <c r="E6" s="2" t="s">
        <v>27</v>
      </c>
      <c r="F6" s="2" t="s">
        <v>28</v>
      </c>
      <c r="G6" s="2" t="s">
        <v>29</v>
      </c>
      <c r="H6">
        <v>2025</v>
      </c>
      <c r="I6" s="2" t="s">
        <v>25</v>
      </c>
      <c r="J6" s="2" t="s">
        <v>30</v>
      </c>
      <c r="K6" s="1">
        <v>12637.5</v>
      </c>
      <c r="L6">
        <v>36817347</v>
      </c>
    </row>
    <row r="7" spans="1:12" x14ac:dyDescent="0.25">
      <c r="A7" s="2" t="s">
        <v>32</v>
      </c>
      <c r="B7" s="2" t="s">
        <v>35</v>
      </c>
      <c r="C7" s="2" t="s">
        <v>25</v>
      </c>
      <c r="D7" s="1">
        <v>1300</v>
      </c>
      <c r="E7" s="2" t="s">
        <v>27</v>
      </c>
      <c r="F7" s="2" t="s">
        <v>28</v>
      </c>
      <c r="G7" s="2" t="s">
        <v>29</v>
      </c>
      <c r="H7">
        <v>2025</v>
      </c>
      <c r="I7" s="2" t="s">
        <v>25</v>
      </c>
      <c r="J7" s="2" t="s">
        <v>30</v>
      </c>
      <c r="K7" s="1">
        <v>1300</v>
      </c>
      <c r="L7">
        <v>36817012</v>
      </c>
    </row>
    <row r="8" spans="1:12" x14ac:dyDescent="0.25">
      <c r="A8" s="2" t="s">
        <v>24</v>
      </c>
      <c r="B8" s="2" t="s">
        <v>36</v>
      </c>
      <c r="C8" s="2" t="s">
        <v>25</v>
      </c>
      <c r="D8" s="1">
        <v>3540</v>
      </c>
      <c r="E8" s="2" t="s">
        <v>27</v>
      </c>
      <c r="F8" s="2" t="s">
        <v>28</v>
      </c>
      <c r="G8" s="2" t="s">
        <v>29</v>
      </c>
      <c r="H8">
        <v>2025</v>
      </c>
      <c r="I8" s="2" t="s">
        <v>25</v>
      </c>
      <c r="J8" s="2" t="s">
        <v>30</v>
      </c>
      <c r="K8" s="1">
        <v>3540</v>
      </c>
      <c r="L8">
        <v>36816436</v>
      </c>
    </row>
    <row r="9" spans="1:12" x14ac:dyDescent="0.25">
      <c r="A9" s="2" t="s">
        <v>37</v>
      </c>
      <c r="B9" s="2" t="s">
        <v>38</v>
      </c>
      <c r="C9" s="2" t="s">
        <v>25</v>
      </c>
      <c r="D9" s="1">
        <v>9504</v>
      </c>
      <c r="E9" s="2" t="s">
        <v>27</v>
      </c>
      <c r="F9" s="2" t="s">
        <v>28</v>
      </c>
      <c r="G9" s="2" t="s">
        <v>29</v>
      </c>
      <c r="H9">
        <v>2025</v>
      </c>
      <c r="I9" s="2" t="s">
        <v>25</v>
      </c>
      <c r="J9" s="2" t="s">
        <v>30</v>
      </c>
      <c r="K9" s="1">
        <v>9504</v>
      </c>
      <c r="L9">
        <v>36810928</v>
      </c>
    </row>
    <row r="10" spans="1:12" x14ac:dyDescent="0.25">
      <c r="A10" s="2" t="s">
        <v>39</v>
      </c>
      <c r="B10" s="2" t="s">
        <v>40</v>
      </c>
      <c r="C10" s="2" t="s">
        <v>25</v>
      </c>
      <c r="D10" s="1">
        <v>15200</v>
      </c>
      <c r="E10" s="2" t="s">
        <v>27</v>
      </c>
      <c r="F10" s="2" t="s">
        <v>28</v>
      </c>
      <c r="G10" s="2" t="s">
        <v>29</v>
      </c>
      <c r="H10">
        <v>2025</v>
      </c>
      <c r="I10" s="2" t="s">
        <v>25</v>
      </c>
      <c r="J10" s="2" t="s">
        <v>30</v>
      </c>
      <c r="K10" s="1">
        <v>15200</v>
      </c>
      <c r="L10">
        <v>36807377</v>
      </c>
    </row>
    <row r="11" spans="1:12" x14ac:dyDescent="0.25">
      <c r="A11" s="2" t="s">
        <v>41</v>
      </c>
      <c r="B11" s="2" t="s">
        <v>42</v>
      </c>
      <c r="C11" s="2" t="s">
        <v>25</v>
      </c>
      <c r="D11" s="1">
        <v>2245</v>
      </c>
      <c r="E11" s="2" t="s">
        <v>27</v>
      </c>
      <c r="F11" s="2" t="s">
        <v>28</v>
      </c>
      <c r="G11" s="2" t="s">
        <v>29</v>
      </c>
      <c r="H11">
        <v>2025</v>
      </c>
      <c r="I11" s="2" t="s">
        <v>25</v>
      </c>
      <c r="J11" s="2" t="s">
        <v>30</v>
      </c>
      <c r="K11" s="1">
        <v>2245</v>
      </c>
      <c r="L11">
        <v>36802299</v>
      </c>
    </row>
    <row r="12" spans="1:12" x14ac:dyDescent="0.25">
      <c r="A12" s="2" t="s">
        <v>41</v>
      </c>
      <c r="B12" s="2" t="s">
        <v>43</v>
      </c>
      <c r="C12" s="2" t="s">
        <v>25</v>
      </c>
      <c r="D12" s="1">
        <v>161</v>
      </c>
      <c r="E12" s="2" t="s">
        <v>27</v>
      </c>
      <c r="F12" s="2" t="s">
        <v>28</v>
      </c>
      <c r="G12" s="2" t="s">
        <v>29</v>
      </c>
      <c r="H12">
        <v>2025</v>
      </c>
      <c r="I12" s="2" t="s">
        <v>25</v>
      </c>
      <c r="J12" s="2" t="s">
        <v>30</v>
      </c>
      <c r="K12" s="1">
        <v>161</v>
      </c>
      <c r="L12">
        <v>36750390</v>
      </c>
    </row>
    <row r="13" spans="1:12" x14ac:dyDescent="0.25">
      <c r="A13" s="2" t="s">
        <v>44</v>
      </c>
      <c r="B13" s="2" t="s">
        <v>45</v>
      </c>
      <c r="C13" s="2" t="s">
        <v>25</v>
      </c>
      <c r="D13" s="1">
        <v>360</v>
      </c>
      <c r="E13" s="2" t="s">
        <v>27</v>
      </c>
      <c r="F13" s="2" t="s">
        <v>28</v>
      </c>
      <c r="G13" s="2" t="s">
        <v>29</v>
      </c>
      <c r="H13">
        <v>2025</v>
      </c>
      <c r="I13" s="2" t="s">
        <v>25</v>
      </c>
      <c r="J13" s="2" t="s">
        <v>30</v>
      </c>
      <c r="K13" s="1">
        <v>360</v>
      </c>
      <c r="L13">
        <v>36714262</v>
      </c>
    </row>
    <row r="14" spans="1:12" x14ac:dyDescent="0.25">
      <c r="A14" s="2" t="s">
        <v>46</v>
      </c>
      <c r="B14" s="2" t="s">
        <v>47</v>
      </c>
      <c r="C14" s="2" t="s">
        <v>25</v>
      </c>
      <c r="D14" s="1">
        <v>1264</v>
      </c>
      <c r="E14" s="2" t="s">
        <v>27</v>
      </c>
      <c r="F14" s="2" t="s">
        <v>28</v>
      </c>
      <c r="G14" s="2" t="s">
        <v>29</v>
      </c>
      <c r="H14">
        <v>2025</v>
      </c>
      <c r="I14" s="2" t="s">
        <v>25</v>
      </c>
      <c r="J14" s="2" t="s">
        <v>30</v>
      </c>
      <c r="K14" s="1">
        <v>1264</v>
      </c>
      <c r="L14">
        <v>36700391</v>
      </c>
    </row>
    <row r="15" spans="1:12" x14ac:dyDescent="0.25">
      <c r="A15" s="2" t="s">
        <v>41</v>
      </c>
      <c r="B15" s="2" t="s">
        <v>48</v>
      </c>
      <c r="C15" s="2" t="s">
        <v>25</v>
      </c>
      <c r="D15" s="1">
        <v>20720</v>
      </c>
      <c r="E15" s="2" t="s">
        <v>27</v>
      </c>
      <c r="F15" s="2" t="s">
        <v>28</v>
      </c>
      <c r="G15" s="2" t="s">
        <v>29</v>
      </c>
      <c r="H15">
        <v>2025</v>
      </c>
      <c r="I15" s="2" t="s">
        <v>25</v>
      </c>
      <c r="J15" s="2" t="s">
        <v>30</v>
      </c>
      <c r="K15" s="1">
        <v>20720</v>
      </c>
      <c r="L15">
        <v>36698892</v>
      </c>
    </row>
    <row r="16" spans="1:12" x14ac:dyDescent="0.25">
      <c r="A16" s="2" t="s">
        <v>49</v>
      </c>
      <c r="B16" s="2" t="s">
        <v>50</v>
      </c>
      <c r="C16" s="2" t="s">
        <v>25</v>
      </c>
      <c r="D16" s="1">
        <v>7053</v>
      </c>
      <c r="E16" s="2" t="s">
        <v>27</v>
      </c>
      <c r="F16" s="2" t="s">
        <v>28</v>
      </c>
      <c r="G16" s="2" t="s">
        <v>29</v>
      </c>
      <c r="H16">
        <v>2025</v>
      </c>
      <c r="I16" s="2" t="s">
        <v>25</v>
      </c>
      <c r="J16" s="2" t="s">
        <v>30</v>
      </c>
      <c r="K16" s="1">
        <v>7053</v>
      </c>
      <c r="L16">
        <v>36698395</v>
      </c>
    </row>
    <row r="17" spans="1:12" x14ac:dyDescent="0.25">
      <c r="A17" s="2" t="s">
        <v>51</v>
      </c>
      <c r="B17" s="2" t="s">
        <v>52</v>
      </c>
      <c r="C17" s="2" t="s">
        <v>25</v>
      </c>
      <c r="D17" s="1">
        <v>3557</v>
      </c>
      <c r="E17" s="2" t="s">
        <v>27</v>
      </c>
      <c r="F17" s="2" t="s">
        <v>28</v>
      </c>
      <c r="G17" s="2" t="s">
        <v>29</v>
      </c>
      <c r="H17">
        <v>2025</v>
      </c>
      <c r="I17" s="2" t="s">
        <v>25</v>
      </c>
      <c r="J17" s="2" t="s">
        <v>30</v>
      </c>
      <c r="K17" s="1">
        <v>3557</v>
      </c>
      <c r="L17">
        <v>36698070</v>
      </c>
    </row>
    <row r="18" spans="1:12" x14ac:dyDescent="0.25">
      <c r="A18" s="2" t="s">
        <v>53</v>
      </c>
      <c r="B18" s="2" t="s">
        <v>54</v>
      </c>
      <c r="C18" s="2" t="s">
        <v>25</v>
      </c>
      <c r="D18" s="1">
        <v>746</v>
      </c>
      <c r="E18" s="2" t="s">
        <v>27</v>
      </c>
      <c r="F18" s="2" t="s">
        <v>28</v>
      </c>
      <c r="G18" s="2" t="s">
        <v>29</v>
      </c>
      <c r="H18">
        <v>2025</v>
      </c>
      <c r="I18" s="2" t="s">
        <v>25</v>
      </c>
      <c r="J18" s="2" t="s">
        <v>30</v>
      </c>
      <c r="K18" s="1">
        <v>746</v>
      </c>
      <c r="L18">
        <v>36697794</v>
      </c>
    </row>
    <row r="19" spans="1:12" x14ac:dyDescent="0.25">
      <c r="A19" s="2" t="s">
        <v>55</v>
      </c>
      <c r="B19" s="2" t="s">
        <v>56</v>
      </c>
      <c r="C19" s="2" t="s">
        <v>25</v>
      </c>
      <c r="D19" s="1">
        <v>198</v>
      </c>
      <c r="E19" s="2" t="s">
        <v>27</v>
      </c>
      <c r="F19" s="2" t="s">
        <v>28</v>
      </c>
      <c r="G19" s="2" t="s">
        <v>29</v>
      </c>
      <c r="H19">
        <v>2025</v>
      </c>
      <c r="I19" s="2" t="s">
        <v>25</v>
      </c>
      <c r="J19" s="2" t="s">
        <v>30</v>
      </c>
      <c r="K19" s="1">
        <v>198</v>
      </c>
      <c r="L19">
        <v>36697314</v>
      </c>
    </row>
    <row r="20" spans="1:12" x14ac:dyDescent="0.25">
      <c r="A20" s="2" t="s">
        <v>57</v>
      </c>
      <c r="B20" s="2" t="s">
        <v>58</v>
      </c>
      <c r="C20" s="2" t="s">
        <v>25</v>
      </c>
      <c r="D20" s="1">
        <v>13633</v>
      </c>
      <c r="E20" s="2" t="s">
        <v>27</v>
      </c>
      <c r="F20" s="2" t="s">
        <v>28</v>
      </c>
      <c r="G20" s="2" t="s">
        <v>29</v>
      </c>
      <c r="H20">
        <v>2025</v>
      </c>
      <c r="I20" s="2" t="s">
        <v>25</v>
      </c>
      <c r="J20" s="2" t="s">
        <v>30</v>
      </c>
      <c r="K20" s="1">
        <v>13633</v>
      </c>
      <c r="L20">
        <v>36696899</v>
      </c>
    </row>
    <row r="21" spans="1:12" x14ac:dyDescent="0.25">
      <c r="A21" s="2" t="s">
        <v>59</v>
      </c>
      <c r="B21" s="2" t="s">
        <v>60</v>
      </c>
      <c r="C21" s="2" t="s">
        <v>25</v>
      </c>
      <c r="D21" s="1">
        <v>8020</v>
      </c>
      <c r="E21" s="2" t="s">
        <v>27</v>
      </c>
      <c r="F21" s="2" t="s">
        <v>28</v>
      </c>
      <c r="G21" s="2" t="s">
        <v>29</v>
      </c>
      <c r="H21">
        <v>2025</v>
      </c>
      <c r="I21" s="2" t="s">
        <v>25</v>
      </c>
      <c r="J21" s="2" t="s">
        <v>30</v>
      </c>
      <c r="K21" s="1">
        <v>8020</v>
      </c>
      <c r="L21">
        <v>36695631</v>
      </c>
    </row>
    <row r="22" spans="1:12" x14ac:dyDescent="0.25">
      <c r="A22" s="2" t="s">
        <v>61</v>
      </c>
      <c r="B22" s="2" t="s">
        <v>62</v>
      </c>
      <c r="C22" s="2" t="s">
        <v>25</v>
      </c>
      <c r="D22" s="1">
        <v>1582</v>
      </c>
      <c r="E22" s="2" t="s">
        <v>27</v>
      </c>
      <c r="F22" s="2" t="s">
        <v>28</v>
      </c>
      <c r="G22" s="2" t="s">
        <v>29</v>
      </c>
      <c r="H22">
        <v>2025</v>
      </c>
      <c r="I22" s="2" t="s">
        <v>25</v>
      </c>
      <c r="J22" s="2" t="s">
        <v>30</v>
      </c>
      <c r="K22" s="1">
        <v>1582</v>
      </c>
      <c r="L22">
        <v>36693893</v>
      </c>
    </row>
    <row r="23" spans="1:12" x14ac:dyDescent="0.25">
      <c r="A23" s="2" t="s">
        <v>63</v>
      </c>
      <c r="B23" s="2" t="s">
        <v>64</v>
      </c>
      <c r="C23" s="2" t="s">
        <v>65</v>
      </c>
      <c r="D23" s="1">
        <v>96200</v>
      </c>
      <c r="E23" s="2" t="s">
        <v>27</v>
      </c>
      <c r="F23" s="2" t="s">
        <v>28</v>
      </c>
      <c r="G23" s="2" t="s">
        <v>29</v>
      </c>
      <c r="H23">
        <v>2025</v>
      </c>
      <c r="I23" s="2" t="s">
        <v>66</v>
      </c>
      <c r="J23" s="2" t="s">
        <v>67</v>
      </c>
      <c r="K23" s="1">
        <v>96200</v>
      </c>
      <c r="L23">
        <v>36647666</v>
      </c>
    </row>
    <row r="24" spans="1:12" x14ac:dyDescent="0.25">
      <c r="A24" s="2" t="s">
        <v>68</v>
      </c>
      <c r="B24" s="2" t="s">
        <v>69</v>
      </c>
      <c r="C24" s="2" t="s">
        <v>25</v>
      </c>
      <c r="D24" s="1">
        <v>20952.5</v>
      </c>
      <c r="E24" s="2" t="s">
        <v>27</v>
      </c>
      <c r="F24" s="2" t="s">
        <v>28</v>
      </c>
      <c r="G24" s="2" t="s">
        <v>29</v>
      </c>
      <c r="H24">
        <v>2025</v>
      </c>
      <c r="I24" s="2" t="s">
        <v>25</v>
      </c>
      <c r="J24" s="2" t="s">
        <v>30</v>
      </c>
      <c r="K24" s="1">
        <v>20952.5</v>
      </c>
      <c r="L24">
        <v>36583377</v>
      </c>
    </row>
    <row r="25" spans="1:12" x14ac:dyDescent="0.25">
      <c r="A25" s="2" t="s">
        <v>70</v>
      </c>
      <c r="B25" s="2" t="s">
        <v>71</v>
      </c>
      <c r="C25" s="2" t="s">
        <v>25</v>
      </c>
      <c r="D25" s="1">
        <v>7000</v>
      </c>
      <c r="E25" s="2" t="s">
        <v>27</v>
      </c>
      <c r="F25" s="2" t="s">
        <v>28</v>
      </c>
      <c r="G25" s="2" t="s">
        <v>29</v>
      </c>
      <c r="H25">
        <v>2025</v>
      </c>
      <c r="I25" s="2" t="s">
        <v>25</v>
      </c>
      <c r="J25" s="2" t="s">
        <v>30</v>
      </c>
      <c r="K25" s="1">
        <v>7000</v>
      </c>
      <c r="L25">
        <v>36520641</v>
      </c>
    </row>
    <row r="26" spans="1:12" x14ac:dyDescent="0.25">
      <c r="A26" s="2" t="s">
        <v>44</v>
      </c>
      <c r="B26" s="2" t="s">
        <v>72</v>
      </c>
      <c r="C26" s="2" t="s">
        <v>25</v>
      </c>
      <c r="D26" s="1">
        <v>1620</v>
      </c>
      <c r="E26" s="2" t="s">
        <v>27</v>
      </c>
      <c r="F26" s="2" t="s">
        <v>28</v>
      </c>
      <c r="G26" s="2" t="s">
        <v>29</v>
      </c>
      <c r="H26">
        <v>2025</v>
      </c>
      <c r="I26" s="2" t="s">
        <v>25</v>
      </c>
      <c r="J26" s="2" t="s">
        <v>30</v>
      </c>
      <c r="K26" s="1">
        <v>1620</v>
      </c>
      <c r="L26">
        <v>36520398</v>
      </c>
    </row>
    <row r="27" spans="1:12" x14ac:dyDescent="0.25">
      <c r="A27" s="2" t="s">
        <v>73</v>
      </c>
      <c r="B27" s="2" t="s">
        <v>74</v>
      </c>
      <c r="C27" s="2" t="s">
        <v>65</v>
      </c>
      <c r="D27" s="1">
        <v>2373778.0099999998</v>
      </c>
      <c r="E27" s="2" t="s">
        <v>27</v>
      </c>
      <c r="F27" s="2" t="s">
        <v>75</v>
      </c>
      <c r="G27" s="2" t="s">
        <v>29</v>
      </c>
      <c r="H27">
        <v>2025</v>
      </c>
      <c r="I27" s="2" t="s">
        <v>25</v>
      </c>
      <c r="J27" s="2" t="s">
        <v>67</v>
      </c>
      <c r="K27" s="1">
        <v>2068641.79</v>
      </c>
      <c r="L27">
        <v>36485815</v>
      </c>
    </row>
    <row r="28" spans="1:12" x14ac:dyDescent="0.25">
      <c r="A28" s="2" t="s">
        <v>76</v>
      </c>
      <c r="B28" s="2" t="s">
        <v>77</v>
      </c>
      <c r="C28" s="2" t="s">
        <v>25</v>
      </c>
      <c r="D28" s="1">
        <v>9000</v>
      </c>
      <c r="E28" s="2" t="s">
        <v>27</v>
      </c>
      <c r="F28" s="2" t="s">
        <v>28</v>
      </c>
      <c r="G28" s="2" t="s">
        <v>78</v>
      </c>
      <c r="H28">
        <v>2025</v>
      </c>
      <c r="I28" s="2" t="s">
        <v>25</v>
      </c>
      <c r="J28" s="2" t="s">
        <v>30</v>
      </c>
      <c r="K28" s="1">
        <v>9000</v>
      </c>
      <c r="L28">
        <v>36449079</v>
      </c>
    </row>
    <row r="29" spans="1:12" x14ac:dyDescent="0.25">
      <c r="A29" s="2" t="s">
        <v>41</v>
      </c>
      <c r="B29" s="2" t="s">
        <v>79</v>
      </c>
      <c r="C29" s="2" t="s">
        <v>25</v>
      </c>
      <c r="D29" s="1">
        <v>1200</v>
      </c>
      <c r="E29" s="2" t="s">
        <v>27</v>
      </c>
      <c r="F29" s="2" t="s">
        <v>28</v>
      </c>
      <c r="G29" s="2" t="s">
        <v>78</v>
      </c>
      <c r="H29">
        <v>2025</v>
      </c>
      <c r="I29" s="2" t="s">
        <v>25</v>
      </c>
      <c r="J29" s="2" t="s">
        <v>30</v>
      </c>
      <c r="K29" s="1">
        <v>1200</v>
      </c>
      <c r="L29">
        <v>36429112</v>
      </c>
    </row>
    <row r="30" spans="1:12" x14ac:dyDescent="0.25">
      <c r="A30" s="2" t="s">
        <v>24</v>
      </c>
      <c r="B30" s="2" t="s">
        <v>80</v>
      </c>
      <c r="C30" s="2" t="s">
        <v>25</v>
      </c>
      <c r="D30" s="1">
        <v>17820</v>
      </c>
      <c r="E30" s="2" t="s">
        <v>27</v>
      </c>
      <c r="F30" s="2" t="s">
        <v>28</v>
      </c>
      <c r="G30" s="2" t="s">
        <v>78</v>
      </c>
      <c r="H30">
        <v>2025</v>
      </c>
      <c r="I30" s="2" t="s">
        <v>25</v>
      </c>
      <c r="J30" s="2" t="s">
        <v>30</v>
      </c>
      <c r="K30" s="1">
        <v>17820</v>
      </c>
      <c r="L30">
        <v>36428472</v>
      </c>
    </row>
    <row r="31" spans="1:12" x14ac:dyDescent="0.25">
      <c r="A31" s="2" t="s">
        <v>63</v>
      </c>
      <c r="B31" s="2" t="s">
        <v>64</v>
      </c>
      <c r="C31" s="2" t="s">
        <v>65</v>
      </c>
      <c r="D31" s="1">
        <v>96200</v>
      </c>
      <c r="E31" s="2" t="s">
        <v>27</v>
      </c>
      <c r="F31" s="2" t="s">
        <v>75</v>
      </c>
      <c r="G31" s="2" t="s">
        <v>78</v>
      </c>
      <c r="H31">
        <v>2025</v>
      </c>
      <c r="I31" s="2" t="s">
        <v>25</v>
      </c>
      <c r="J31" s="2" t="s">
        <v>67</v>
      </c>
      <c r="K31" s="1">
        <v>96200</v>
      </c>
      <c r="L31">
        <v>36280139</v>
      </c>
    </row>
    <row r="32" spans="1:12" x14ac:dyDescent="0.25">
      <c r="A32" s="2" t="s">
        <v>81</v>
      </c>
      <c r="B32" s="2" t="s">
        <v>82</v>
      </c>
      <c r="C32" s="2" t="s">
        <v>25</v>
      </c>
      <c r="D32" s="1">
        <v>16566.79</v>
      </c>
      <c r="E32" s="2" t="s">
        <v>27</v>
      </c>
      <c r="F32" s="2" t="s">
        <v>28</v>
      </c>
      <c r="G32" s="2" t="s">
        <v>78</v>
      </c>
      <c r="H32">
        <v>2025</v>
      </c>
      <c r="I32" s="2" t="s">
        <v>25</v>
      </c>
      <c r="J32" s="2" t="s">
        <v>30</v>
      </c>
      <c r="K32" s="1">
        <v>16566.79</v>
      </c>
      <c r="L32">
        <v>36242435</v>
      </c>
    </row>
    <row r="33" spans="1:12" x14ac:dyDescent="0.25">
      <c r="A33" s="2" t="s">
        <v>83</v>
      </c>
      <c r="B33" s="2" t="s">
        <v>84</v>
      </c>
      <c r="C33" s="2" t="s">
        <v>25</v>
      </c>
      <c r="D33" s="1">
        <v>980</v>
      </c>
      <c r="E33" s="2" t="s">
        <v>27</v>
      </c>
      <c r="F33" s="2" t="s">
        <v>28</v>
      </c>
      <c r="G33" s="2" t="s">
        <v>85</v>
      </c>
      <c r="H33">
        <v>2025</v>
      </c>
      <c r="I33" s="2" t="s">
        <v>25</v>
      </c>
      <c r="J33" s="2" t="s">
        <v>30</v>
      </c>
      <c r="K33" s="1">
        <v>980</v>
      </c>
      <c r="L33">
        <v>36146251</v>
      </c>
    </row>
    <row r="34" spans="1:12" x14ac:dyDescent="0.25">
      <c r="A34" s="2" t="s">
        <v>46</v>
      </c>
      <c r="B34" s="2" t="s">
        <v>86</v>
      </c>
      <c r="C34" s="2" t="s">
        <v>25</v>
      </c>
      <c r="D34" s="1">
        <v>1318</v>
      </c>
      <c r="E34" s="2" t="s">
        <v>27</v>
      </c>
      <c r="F34" s="2" t="s">
        <v>28</v>
      </c>
      <c r="G34" s="2" t="s">
        <v>85</v>
      </c>
      <c r="H34">
        <v>2025</v>
      </c>
      <c r="I34" s="2" t="s">
        <v>25</v>
      </c>
      <c r="J34" s="2" t="s">
        <v>30</v>
      </c>
      <c r="K34" s="1">
        <v>1318</v>
      </c>
      <c r="L34">
        <v>36146058</v>
      </c>
    </row>
    <row r="35" spans="1:12" x14ac:dyDescent="0.25">
      <c r="A35" s="2" t="s">
        <v>53</v>
      </c>
      <c r="B35" s="2" t="s">
        <v>87</v>
      </c>
      <c r="C35" s="2" t="s">
        <v>25</v>
      </c>
      <c r="D35" s="1">
        <v>1470</v>
      </c>
      <c r="E35" s="2" t="s">
        <v>27</v>
      </c>
      <c r="F35" s="2" t="s">
        <v>28</v>
      </c>
      <c r="G35" s="2" t="s">
        <v>85</v>
      </c>
      <c r="H35">
        <v>2025</v>
      </c>
      <c r="I35" s="2" t="s">
        <v>25</v>
      </c>
      <c r="J35" s="2" t="s">
        <v>30</v>
      </c>
      <c r="K35" s="1">
        <v>1470</v>
      </c>
      <c r="L35">
        <v>36146017</v>
      </c>
    </row>
    <row r="36" spans="1:12" x14ac:dyDescent="0.25">
      <c r="A36" s="2" t="s">
        <v>41</v>
      </c>
      <c r="B36" s="2" t="s">
        <v>88</v>
      </c>
      <c r="C36" s="2" t="s">
        <v>25</v>
      </c>
      <c r="D36" s="1">
        <v>2892</v>
      </c>
      <c r="E36" s="2" t="s">
        <v>27</v>
      </c>
      <c r="F36" s="2" t="s">
        <v>28</v>
      </c>
      <c r="G36" s="2" t="s">
        <v>85</v>
      </c>
      <c r="H36">
        <v>2025</v>
      </c>
      <c r="I36" s="2" t="s">
        <v>25</v>
      </c>
      <c r="J36" s="2" t="s">
        <v>30</v>
      </c>
      <c r="K36" s="1">
        <v>2892</v>
      </c>
      <c r="L36">
        <v>36145970</v>
      </c>
    </row>
    <row r="37" spans="1:12" x14ac:dyDescent="0.25">
      <c r="A37" s="2" t="s">
        <v>57</v>
      </c>
      <c r="B37" s="2" t="s">
        <v>58</v>
      </c>
      <c r="C37" s="2" t="s">
        <v>25</v>
      </c>
      <c r="D37" s="1">
        <v>4748</v>
      </c>
      <c r="E37" s="2" t="s">
        <v>27</v>
      </c>
      <c r="F37" s="2" t="s">
        <v>28</v>
      </c>
      <c r="G37" s="2" t="s">
        <v>85</v>
      </c>
      <c r="H37">
        <v>2025</v>
      </c>
      <c r="I37" s="2" t="s">
        <v>25</v>
      </c>
      <c r="J37" s="2" t="s">
        <v>30</v>
      </c>
      <c r="K37" s="1">
        <v>4748</v>
      </c>
      <c r="L37">
        <v>36145812</v>
      </c>
    </row>
    <row r="38" spans="1:12" x14ac:dyDescent="0.25">
      <c r="A38" s="2" t="s">
        <v>89</v>
      </c>
      <c r="B38" s="2" t="s">
        <v>90</v>
      </c>
      <c r="C38" s="2" t="s">
        <v>25</v>
      </c>
      <c r="D38" s="1">
        <v>2720</v>
      </c>
      <c r="E38" s="2" t="s">
        <v>27</v>
      </c>
      <c r="F38" s="2" t="s">
        <v>28</v>
      </c>
      <c r="G38" s="2" t="s">
        <v>85</v>
      </c>
      <c r="H38">
        <v>2025</v>
      </c>
      <c r="I38" s="2" t="s">
        <v>25</v>
      </c>
      <c r="J38" s="2" t="s">
        <v>30</v>
      </c>
      <c r="K38" s="1">
        <v>2720</v>
      </c>
      <c r="L38">
        <v>36145601</v>
      </c>
    </row>
    <row r="39" spans="1:12" x14ac:dyDescent="0.25">
      <c r="A39" s="2" t="s">
        <v>91</v>
      </c>
      <c r="B39" s="2" t="s">
        <v>92</v>
      </c>
      <c r="C39" s="2" t="s">
        <v>25</v>
      </c>
      <c r="D39" s="1">
        <v>2980</v>
      </c>
      <c r="E39" s="2" t="s">
        <v>27</v>
      </c>
      <c r="F39" s="2" t="s">
        <v>28</v>
      </c>
      <c r="G39" s="2" t="s">
        <v>85</v>
      </c>
      <c r="H39">
        <v>2025</v>
      </c>
      <c r="I39" s="2" t="s">
        <v>25</v>
      </c>
      <c r="J39" s="2" t="s">
        <v>30</v>
      </c>
      <c r="K39" s="1">
        <v>2980</v>
      </c>
      <c r="L39">
        <v>36145379</v>
      </c>
    </row>
    <row r="40" spans="1:12" x14ac:dyDescent="0.25">
      <c r="A40" s="2" t="s">
        <v>93</v>
      </c>
      <c r="B40" s="2" t="s">
        <v>94</v>
      </c>
      <c r="C40" s="2" t="s">
        <v>25</v>
      </c>
      <c r="D40" s="1">
        <v>410</v>
      </c>
      <c r="E40" s="2" t="s">
        <v>27</v>
      </c>
      <c r="F40" s="2" t="s">
        <v>28</v>
      </c>
      <c r="G40" s="2" t="s">
        <v>85</v>
      </c>
      <c r="H40">
        <v>2025</v>
      </c>
      <c r="I40" s="2" t="s">
        <v>25</v>
      </c>
      <c r="J40" s="2" t="s">
        <v>30</v>
      </c>
      <c r="K40" s="1">
        <v>410</v>
      </c>
      <c r="L40">
        <v>36145212</v>
      </c>
    </row>
    <row r="41" spans="1:12" x14ac:dyDescent="0.25">
      <c r="A41" s="2" t="s">
        <v>95</v>
      </c>
      <c r="B41" s="2" t="s">
        <v>96</v>
      </c>
      <c r="C41" s="2" t="s">
        <v>25</v>
      </c>
      <c r="D41" s="1">
        <v>5145.8999999999996</v>
      </c>
      <c r="E41" s="2" t="s">
        <v>27</v>
      </c>
      <c r="F41" s="2" t="s">
        <v>28</v>
      </c>
      <c r="G41" s="2" t="s">
        <v>85</v>
      </c>
      <c r="H41">
        <v>2025</v>
      </c>
      <c r="I41" s="2" t="s">
        <v>25</v>
      </c>
      <c r="J41" s="2" t="s">
        <v>30</v>
      </c>
      <c r="K41" s="1">
        <v>5145.8999999999996</v>
      </c>
      <c r="L41">
        <v>36144916</v>
      </c>
    </row>
    <row r="42" spans="1:12" x14ac:dyDescent="0.25">
      <c r="A42" s="2" t="s">
        <v>46</v>
      </c>
      <c r="B42" s="2" t="s">
        <v>97</v>
      </c>
      <c r="C42" s="2" t="s">
        <v>25</v>
      </c>
      <c r="D42" s="1">
        <v>969</v>
      </c>
      <c r="E42" s="2" t="s">
        <v>27</v>
      </c>
      <c r="F42" s="2" t="s">
        <v>28</v>
      </c>
      <c r="G42" s="2" t="s">
        <v>85</v>
      </c>
      <c r="H42">
        <v>2025</v>
      </c>
      <c r="I42" s="2" t="s">
        <v>25</v>
      </c>
      <c r="J42" s="2" t="s">
        <v>30</v>
      </c>
      <c r="K42" s="1">
        <v>969</v>
      </c>
      <c r="L42">
        <v>36144415</v>
      </c>
    </row>
    <row r="43" spans="1:12" x14ac:dyDescent="0.25">
      <c r="A43" s="2" t="s">
        <v>55</v>
      </c>
      <c r="B43" s="2" t="s">
        <v>56</v>
      </c>
      <c r="C43" s="2" t="s">
        <v>25</v>
      </c>
      <c r="D43" s="1">
        <v>277.89999999999998</v>
      </c>
      <c r="E43" s="2" t="s">
        <v>27</v>
      </c>
      <c r="F43" s="2" t="s">
        <v>28</v>
      </c>
      <c r="G43" s="2" t="s">
        <v>85</v>
      </c>
      <c r="H43">
        <v>2025</v>
      </c>
      <c r="I43" s="2" t="s">
        <v>25</v>
      </c>
      <c r="J43" s="2" t="s">
        <v>30</v>
      </c>
      <c r="K43" s="1">
        <v>277.89999999999998</v>
      </c>
      <c r="L43">
        <v>36144261</v>
      </c>
    </row>
    <row r="44" spans="1:12" x14ac:dyDescent="0.25">
      <c r="A44" s="2" t="s">
        <v>98</v>
      </c>
      <c r="B44" s="2" t="s">
        <v>99</v>
      </c>
      <c r="C44" s="2" t="s">
        <v>25</v>
      </c>
      <c r="D44" s="1">
        <v>2557</v>
      </c>
      <c r="E44" s="2" t="s">
        <v>27</v>
      </c>
      <c r="F44" s="2" t="s">
        <v>28</v>
      </c>
      <c r="G44" s="2" t="s">
        <v>85</v>
      </c>
      <c r="H44">
        <v>2025</v>
      </c>
      <c r="I44" s="2" t="s">
        <v>25</v>
      </c>
      <c r="J44" s="2" t="s">
        <v>30</v>
      </c>
      <c r="K44" s="1">
        <v>2557</v>
      </c>
      <c r="L44">
        <v>36144078</v>
      </c>
    </row>
    <row r="45" spans="1:12" x14ac:dyDescent="0.25">
      <c r="A45" s="2" t="s">
        <v>100</v>
      </c>
      <c r="B45" s="2" t="s">
        <v>101</v>
      </c>
      <c r="C45" s="2" t="s">
        <v>25</v>
      </c>
      <c r="D45" s="1">
        <v>3941</v>
      </c>
      <c r="E45" s="2" t="s">
        <v>27</v>
      </c>
      <c r="F45" s="2" t="s">
        <v>28</v>
      </c>
      <c r="G45" s="2" t="s">
        <v>85</v>
      </c>
      <c r="H45">
        <v>2025</v>
      </c>
      <c r="I45" s="2" t="s">
        <v>25</v>
      </c>
      <c r="J45" s="2" t="s">
        <v>30</v>
      </c>
      <c r="K45" s="1">
        <v>3941</v>
      </c>
      <c r="L45">
        <v>36143447</v>
      </c>
    </row>
    <row r="46" spans="1:12" x14ac:dyDescent="0.25">
      <c r="A46" s="2" t="s">
        <v>102</v>
      </c>
      <c r="B46" s="2" t="s">
        <v>103</v>
      </c>
      <c r="C46" s="2" t="s">
        <v>25</v>
      </c>
      <c r="D46" s="1">
        <v>5073</v>
      </c>
      <c r="E46" s="2" t="s">
        <v>27</v>
      </c>
      <c r="F46" s="2" t="s">
        <v>28</v>
      </c>
      <c r="G46" s="2" t="s">
        <v>85</v>
      </c>
      <c r="H46">
        <v>2025</v>
      </c>
      <c r="I46" s="2" t="s">
        <v>25</v>
      </c>
      <c r="J46" s="2" t="s">
        <v>30</v>
      </c>
      <c r="K46" s="1">
        <v>5073</v>
      </c>
      <c r="L46">
        <v>36138548</v>
      </c>
    </row>
    <row r="47" spans="1:12" x14ac:dyDescent="0.25">
      <c r="A47" s="2" t="s">
        <v>49</v>
      </c>
      <c r="B47" s="2" t="s">
        <v>104</v>
      </c>
      <c r="C47" s="2" t="s">
        <v>25</v>
      </c>
      <c r="D47" s="1">
        <v>6995</v>
      </c>
      <c r="E47" s="2" t="s">
        <v>27</v>
      </c>
      <c r="F47" s="2" t="s">
        <v>28</v>
      </c>
      <c r="G47" s="2" t="s">
        <v>85</v>
      </c>
      <c r="H47">
        <v>2025</v>
      </c>
      <c r="I47" s="2" t="s">
        <v>25</v>
      </c>
      <c r="J47" s="2" t="s">
        <v>30</v>
      </c>
      <c r="K47" s="1">
        <v>6995</v>
      </c>
      <c r="L47">
        <v>36137818</v>
      </c>
    </row>
    <row r="48" spans="1:12" x14ac:dyDescent="0.25">
      <c r="A48" s="2" t="s">
        <v>41</v>
      </c>
      <c r="B48" s="2" t="s">
        <v>105</v>
      </c>
      <c r="C48" s="2" t="s">
        <v>25</v>
      </c>
      <c r="D48" s="1">
        <v>4946</v>
      </c>
      <c r="E48" s="2" t="s">
        <v>27</v>
      </c>
      <c r="F48" s="2" t="s">
        <v>28</v>
      </c>
      <c r="G48" s="2" t="s">
        <v>85</v>
      </c>
      <c r="H48">
        <v>2025</v>
      </c>
      <c r="I48" s="2" t="s">
        <v>25</v>
      </c>
      <c r="J48" s="2" t="s">
        <v>30</v>
      </c>
      <c r="K48" s="1">
        <v>4946</v>
      </c>
      <c r="L48">
        <v>36137387</v>
      </c>
    </row>
    <row r="49" spans="1:12" x14ac:dyDescent="0.25">
      <c r="A49" s="2" t="s">
        <v>61</v>
      </c>
      <c r="B49" s="2" t="s">
        <v>106</v>
      </c>
      <c r="C49" s="2" t="s">
        <v>25</v>
      </c>
      <c r="D49" s="1">
        <v>454</v>
      </c>
      <c r="E49" s="2" t="s">
        <v>27</v>
      </c>
      <c r="F49" s="2" t="s">
        <v>28</v>
      </c>
      <c r="G49" s="2" t="s">
        <v>85</v>
      </c>
      <c r="H49">
        <v>2025</v>
      </c>
      <c r="I49" s="2" t="s">
        <v>25</v>
      </c>
      <c r="J49" s="2" t="s">
        <v>30</v>
      </c>
      <c r="K49" s="1">
        <v>454</v>
      </c>
      <c r="L49">
        <v>36136854</v>
      </c>
    </row>
    <row r="50" spans="1:12" x14ac:dyDescent="0.25">
      <c r="A50" s="2" t="s">
        <v>107</v>
      </c>
      <c r="B50" s="2" t="s">
        <v>108</v>
      </c>
      <c r="C50" s="2" t="s">
        <v>25</v>
      </c>
      <c r="D50" s="1">
        <v>2000</v>
      </c>
      <c r="E50" s="2" t="s">
        <v>27</v>
      </c>
      <c r="F50" s="2" t="s">
        <v>28</v>
      </c>
      <c r="G50" s="2" t="s">
        <v>85</v>
      </c>
      <c r="H50">
        <v>2025</v>
      </c>
      <c r="I50" s="2" t="s">
        <v>25</v>
      </c>
      <c r="J50" s="2" t="s">
        <v>30</v>
      </c>
      <c r="K50" s="1">
        <v>2000</v>
      </c>
      <c r="L50">
        <v>36117741</v>
      </c>
    </row>
    <row r="51" spans="1:12" x14ac:dyDescent="0.25">
      <c r="A51" s="2" t="s">
        <v>109</v>
      </c>
      <c r="B51" s="2" t="s">
        <v>110</v>
      </c>
      <c r="C51" s="2" t="s">
        <v>25</v>
      </c>
      <c r="D51" s="1">
        <v>41895</v>
      </c>
      <c r="E51" s="2" t="s">
        <v>27</v>
      </c>
      <c r="F51" s="2" t="s">
        <v>28</v>
      </c>
      <c r="G51" s="2" t="s">
        <v>85</v>
      </c>
      <c r="H51">
        <v>2025</v>
      </c>
      <c r="I51" s="2" t="s">
        <v>25</v>
      </c>
      <c r="J51" s="2" t="s">
        <v>30</v>
      </c>
      <c r="K51" s="1">
        <v>41895</v>
      </c>
      <c r="L51">
        <v>36105792</v>
      </c>
    </row>
    <row r="52" spans="1:12" x14ac:dyDescent="0.25">
      <c r="A52" s="2" t="s">
        <v>70</v>
      </c>
      <c r="B52" s="2" t="s">
        <v>111</v>
      </c>
      <c r="C52" s="2" t="s">
        <v>25</v>
      </c>
      <c r="D52" s="1">
        <v>580</v>
      </c>
      <c r="E52" s="2" t="s">
        <v>27</v>
      </c>
      <c r="F52" s="2" t="s">
        <v>28</v>
      </c>
      <c r="G52" s="2" t="s">
        <v>85</v>
      </c>
      <c r="H52">
        <v>2025</v>
      </c>
      <c r="I52" s="2" t="s">
        <v>25</v>
      </c>
      <c r="J52" s="2" t="s">
        <v>30</v>
      </c>
      <c r="K52" s="1">
        <v>580</v>
      </c>
      <c r="L52">
        <v>36101936</v>
      </c>
    </row>
    <row r="53" spans="1:12" x14ac:dyDescent="0.25">
      <c r="A53" s="2" t="s">
        <v>112</v>
      </c>
      <c r="B53" s="2" t="s">
        <v>113</v>
      </c>
      <c r="C53" s="2" t="s">
        <v>25</v>
      </c>
      <c r="D53" s="1">
        <v>43372</v>
      </c>
      <c r="E53" s="2" t="s">
        <v>27</v>
      </c>
      <c r="F53" s="2" t="s">
        <v>28</v>
      </c>
      <c r="G53" s="2" t="s">
        <v>85</v>
      </c>
      <c r="H53">
        <v>2025</v>
      </c>
      <c r="I53" s="2" t="s">
        <v>25</v>
      </c>
      <c r="J53" s="2" t="s">
        <v>30</v>
      </c>
      <c r="K53" s="1">
        <v>43372</v>
      </c>
      <c r="L53">
        <v>36090781</v>
      </c>
    </row>
    <row r="54" spans="1:12" x14ac:dyDescent="0.25">
      <c r="A54" s="2" t="s">
        <v>44</v>
      </c>
      <c r="B54" s="2" t="s">
        <v>45</v>
      </c>
      <c r="C54" s="2" t="s">
        <v>25</v>
      </c>
      <c r="D54" s="1">
        <v>513</v>
      </c>
      <c r="E54" s="2" t="s">
        <v>27</v>
      </c>
      <c r="F54" s="2" t="s">
        <v>28</v>
      </c>
      <c r="G54" s="2" t="s">
        <v>85</v>
      </c>
      <c r="H54">
        <v>2025</v>
      </c>
      <c r="I54" s="2" t="s">
        <v>25</v>
      </c>
      <c r="J54" s="2" t="s">
        <v>30</v>
      </c>
      <c r="K54" s="1">
        <v>513</v>
      </c>
      <c r="L54">
        <v>36064787</v>
      </c>
    </row>
    <row r="55" spans="1:12" x14ac:dyDescent="0.25">
      <c r="A55" s="2" t="s">
        <v>114</v>
      </c>
      <c r="B55" s="2" t="s">
        <v>115</v>
      </c>
      <c r="C55" s="2" t="s">
        <v>25</v>
      </c>
      <c r="D55" s="1">
        <v>38480</v>
      </c>
      <c r="E55" s="2" t="s">
        <v>27</v>
      </c>
      <c r="F55" s="2" t="s">
        <v>28</v>
      </c>
      <c r="G55" s="2" t="s">
        <v>85</v>
      </c>
      <c r="H55">
        <v>2025</v>
      </c>
      <c r="I55" s="2" t="s">
        <v>25</v>
      </c>
      <c r="J55" s="2" t="s">
        <v>30</v>
      </c>
      <c r="K55" s="1">
        <v>38480</v>
      </c>
      <c r="L55">
        <v>35981885</v>
      </c>
    </row>
    <row r="56" spans="1:12" x14ac:dyDescent="0.25">
      <c r="A56" s="2" t="s">
        <v>116</v>
      </c>
      <c r="B56" s="2" t="s">
        <v>117</v>
      </c>
      <c r="C56" s="2" t="s">
        <v>25</v>
      </c>
      <c r="D56" s="1">
        <v>12100</v>
      </c>
      <c r="E56" s="2" t="s">
        <v>27</v>
      </c>
      <c r="F56" s="2" t="s">
        <v>28</v>
      </c>
      <c r="G56" s="2" t="s">
        <v>85</v>
      </c>
      <c r="H56">
        <v>2025</v>
      </c>
      <c r="I56" s="2" t="s">
        <v>25</v>
      </c>
      <c r="J56" s="2" t="s">
        <v>30</v>
      </c>
      <c r="K56" s="1">
        <v>12100</v>
      </c>
      <c r="L56">
        <v>35952014</v>
      </c>
    </row>
    <row r="57" spans="1:12" x14ac:dyDescent="0.25">
      <c r="A57" s="2" t="s">
        <v>44</v>
      </c>
      <c r="B57" s="2" t="s">
        <v>45</v>
      </c>
      <c r="C57" s="2" t="s">
        <v>25</v>
      </c>
      <c r="D57" s="1">
        <v>180</v>
      </c>
      <c r="E57" s="2" t="s">
        <v>27</v>
      </c>
      <c r="F57" s="2" t="s">
        <v>28</v>
      </c>
      <c r="G57" s="2" t="s">
        <v>85</v>
      </c>
      <c r="H57">
        <v>2025</v>
      </c>
      <c r="I57" s="2" t="s">
        <v>25</v>
      </c>
      <c r="J57" s="2" t="s">
        <v>30</v>
      </c>
      <c r="K57" s="1">
        <v>180</v>
      </c>
      <c r="L57">
        <v>35846658</v>
      </c>
    </row>
    <row r="58" spans="1:12" x14ac:dyDescent="0.25">
      <c r="A58" s="2" t="s">
        <v>70</v>
      </c>
      <c r="B58" s="2" t="s">
        <v>118</v>
      </c>
      <c r="C58" s="2" t="s">
        <v>25</v>
      </c>
      <c r="D58" s="1">
        <v>850</v>
      </c>
      <c r="E58" s="2" t="s">
        <v>27</v>
      </c>
      <c r="F58" s="2" t="s">
        <v>28</v>
      </c>
      <c r="G58" s="2" t="s">
        <v>85</v>
      </c>
      <c r="H58">
        <v>2025</v>
      </c>
      <c r="I58" s="2" t="s">
        <v>25</v>
      </c>
      <c r="J58" s="2" t="s">
        <v>30</v>
      </c>
      <c r="K58" s="1">
        <v>850</v>
      </c>
      <c r="L58">
        <v>35846193</v>
      </c>
    </row>
    <row r="59" spans="1:12" x14ac:dyDescent="0.25">
      <c r="A59" s="2" t="s">
        <v>112</v>
      </c>
      <c r="B59" s="2" t="s">
        <v>119</v>
      </c>
      <c r="C59" s="2" t="s">
        <v>25</v>
      </c>
      <c r="D59" s="1">
        <v>1550</v>
      </c>
      <c r="E59" s="2" t="s">
        <v>27</v>
      </c>
      <c r="F59" s="2" t="s">
        <v>28</v>
      </c>
      <c r="G59" s="2" t="s">
        <v>85</v>
      </c>
      <c r="H59">
        <v>2025</v>
      </c>
      <c r="I59" s="2" t="s">
        <v>25</v>
      </c>
      <c r="J59" s="2" t="s">
        <v>30</v>
      </c>
      <c r="K59" s="1">
        <v>1550</v>
      </c>
      <c r="L59">
        <v>35833613</v>
      </c>
    </row>
    <row r="60" spans="1:12" x14ac:dyDescent="0.25">
      <c r="A60" s="2" t="s">
        <v>83</v>
      </c>
      <c r="B60" s="2" t="s">
        <v>120</v>
      </c>
      <c r="C60" s="2" t="s">
        <v>25</v>
      </c>
      <c r="D60" s="1">
        <v>425</v>
      </c>
      <c r="E60" s="2" t="s">
        <v>27</v>
      </c>
      <c r="F60" s="2" t="s">
        <v>28</v>
      </c>
      <c r="G60" s="2" t="s">
        <v>121</v>
      </c>
      <c r="H60">
        <v>2025</v>
      </c>
      <c r="I60" s="2" t="s">
        <v>25</v>
      </c>
      <c r="J60" s="2" t="s">
        <v>30</v>
      </c>
      <c r="K60" s="1">
        <v>425</v>
      </c>
      <c r="L60">
        <v>35798734</v>
      </c>
    </row>
    <row r="61" spans="1:12" x14ac:dyDescent="0.25">
      <c r="A61" s="2" t="s">
        <v>55</v>
      </c>
      <c r="B61" s="2" t="s">
        <v>56</v>
      </c>
      <c r="C61" s="2" t="s">
        <v>25</v>
      </c>
      <c r="D61" s="1">
        <v>1297</v>
      </c>
      <c r="E61" s="2" t="s">
        <v>27</v>
      </c>
      <c r="F61" s="2" t="s">
        <v>28</v>
      </c>
      <c r="G61" s="2" t="s">
        <v>121</v>
      </c>
      <c r="H61">
        <v>2025</v>
      </c>
      <c r="I61" s="2" t="s">
        <v>25</v>
      </c>
      <c r="J61" s="2" t="s">
        <v>30</v>
      </c>
      <c r="K61" s="1">
        <v>1297</v>
      </c>
      <c r="L61">
        <v>35798649</v>
      </c>
    </row>
    <row r="62" spans="1:12" x14ac:dyDescent="0.25">
      <c r="A62" s="2" t="s">
        <v>122</v>
      </c>
      <c r="B62" s="2" t="s">
        <v>123</v>
      </c>
      <c r="C62" s="2" t="s">
        <v>25</v>
      </c>
      <c r="D62" s="1">
        <v>615</v>
      </c>
      <c r="E62" s="2" t="s">
        <v>27</v>
      </c>
      <c r="F62" s="2" t="s">
        <v>28</v>
      </c>
      <c r="G62" s="2" t="s">
        <v>121</v>
      </c>
      <c r="H62">
        <v>2025</v>
      </c>
      <c r="I62" s="2" t="s">
        <v>25</v>
      </c>
      <c r="J62" s="2" t="s">
        <v>30</v>
      </c>
      <c r="K62" s="1">
        <v>615</v>
      </c>
      <c r="L62">
        <v>35798474</v>
      </c>
    </row>
    <row r="63" spans="1:12" x14ac:dyDescent="0.25">
      <c r="A63" s="2" t="s">
        <v>124</v>
      </c>
      <c r="B63" s="2" t="s">
        <v>125</v>
      </c>
      <c r="C63" s="2" t="s">
        <v>25</v>
      </c>
      <c r="D63" s="1">
        <v>10710</v>
      </c>
      <c r="E63" s="2" t="s">
        <v>27</v>
      </c>
      <c r="F63" s="2" t="s">
        <v>28</v>
      </c>
      <c r="G63" s="2" t="s">
        <v>121</v>
      </c>
      <c r="H63">
        <v>2025</v>
      </c>
      <c r="I63" s="2" t="s">
        <v>25</v>
      </c>
      <c r="J63" s="2" t="s">
        <v>30</v>
      </c>
      <c r="K63" s="1">
        <v>10710</v>
      </c>
      <c r="L63">
        <v>35796288</v>
      </c>
    </row>
    <row r="64" spans="1:12" x14ac:dyDescent="0.25">
      <c r="A64" s="2" t="s">
        <v>126</v>
      </c>
      <c r="B64" s="2" t="s">
        <v>127</v>
      </c>
      <c r="C64" s="2" t="s">
        <v>25</v>
      </c>
      <c r="D64" s="1">
        <v>4200</v>
      </c>
      <c r="E64" s="2" t="s">
        <v>27</v>
      </c>
      <c r="F64" s="2" t="s">
        <v>28</v>
      </c>
      <c r="G64" s="2" t="s">
        <v>121</v>
      </c>
      <c r="H64">
        <v>2025</v>
      </c>
      <c r="I64" s="2" t="s">
        <v>25</v>
      </c>
      <c r="J64" s="2" t="s">
        <v>30</v>
      </c>
      <c r="K64" s="1">
        <v>4200</v>
      </c>
      <c r="L64">
        <v>35796200</v>
      </c>
    </row>
    <row r="65" spans="1:12" x14ac:dyDescent="0.25">
      <c r="A65" s="2" t="s">
        <v>57</v>
      </c>
      <c r="B65" s="2" t="s">
        <v>128</v>
      </c>
      <c r="C65" s="2" t="s">
        <v>25</v>
      </c>
      <c r="D65" s="1">
        <v>4687</v>
      </c>
      <c r="E65" s="2" t="s">
        <v>27</v>
      </c>
      <c r="F65" s="2" t="s">
        <v>28</v>
      </c>
      <c r="G65" s="2" t="s">
        <v>121</v>
      </c>
      <c r="H65">
        <v>2025</v>
      </c>
      <c r="I65" s="2" t="s">
        <v>25</v>
      </c>
      <c r="J65" s="2" t="s">
        <v>30</v>
      </c>
      <c r="K65" s="1">
        <v>4687</v>
      </c>
      <c r="L65">
        <v>35796062</v>
      </c>
    </row>
    <row r="66" spans="1:12" x14ac:dyDescent="0.25">
      <c r="A66" s="2" t="s">
        <v>129</v>
      </c>
      <c r="B66" s="2" t="s">
        <v>130</v>
      </c>
      <c r="C66" s="2" t="s">
        <v>25</v>
      </c>
      <c r="D66" s="1">
        <v>4774</v>
      </c>
      <c r="E66" s="2" t="s">
        <v>27</v>
      </c>
      <c r="F66" s="2" t="s">
        <v>28</v>
      </c>
      <c r="G66" s="2" t="s">
        <v>121</v>
      </c>
      <c r="H66">
        <v>2025</v>
      </c>
      <c r="I66" s="2" t="s">
        <v>25</v>
      </c>
      <c r="J66" s="2" t="s">
        <v>30</v>
      </c>
      <c r="K66" s="1">
        <v>4774</v>
      </c>
      <c r="L66">
        <v>35795841</v>
      </c>
    </row>
    <row r="67" spans="1:12" x14ac:dyDescent="0.25">
      <c r="A67" s="2" t="s">
        <v>131</v>
      </c>
      <c r="B67" s="2" t="s">
        <v>132</v>
      </c>
      <c r="C67" s="2" t="s">
        <v>25</v>
      </c>
      <c r="D67" s="1">
        <v>6120</v>
      </c>
      <c r="E67" s="2" t="s">
        <v>27</v>
      </c>
      <c r="F67" s="2" t="s">
        <v>28</v>
      </c>
      <c r="G67" s="2" t="s">
        <v>121</v>
      </c>
      <c r="H67">
        <v>2025</v>
      </c>
      <c r="I67" s="2" t="s">
        <v>25</v>
      </c>
      <c r="J67" s="2" t="s">
        <v>30</v>
      </c>
      <c r="K67" s="1">
        <v>6120</v>
      </c>
      <c r="L67">
        <v>35795694</v>
      </c>
    </row>
    <row r="68" spans="1:12" x14ac:dyDescent="0.25">
      <c r="A68" s="2" t="s">
        <v>133</v>
      </c>
      <c r="B68" s="2" t="s">
        <v>134</v>
      </c>
      <c r="C68" s="2" t="s">
        <v>25</v>
      </c>
      <c r="D68" s="1">
        <v>220</v>
      </c>
      <c r="E68" s="2" t="s">
        <v>27</v>
      </c>
      <c r="F68" s="2" t="s">
        <v>28</v>
      </c>
      <c r="G68" s="2" t="s">
        <v>121</v>
      </c>
      <c r="H68">
        <v>2025</v>
      </c>
      <c r="I68" s="2" t="s">
        <v>25</v>
      </c>
      <c r="J68" s="2" t="s">
        <v>30</v>
      </c>
      <c r="K68" s="1">
        <v>220</v>
      </c>
      <c r="L68">
        <v>35795267</v>
      </c>
    </row>
    <row r="69" spans="1:12" x14ac:dyDescent="0.25">
      <c r="A69" s="2" t="s">
        <v>135</v>
      </c>
      <c r="B69" s="2" t="s">
        <v>136</v>
      </c>
      <c r="C69" s="2" t="s">
        <v>25</v>
      </c>
      <c r="D69" s="1">
        <v>340</v>
      </c>
      <c r="E69" s="2" t="s">
        <v>27</v>
      </c>
      <c r="F69" s="2" t="s">
        <v>28</v>
      </c>
      <c r="G69" s="2" t="s">
        <v>121</v>
      </c>
      <c r="H69">
        <v>2025</v>
      </c>
      <c r="I69" s="2" t="s">
        <v>25</v>
      </c>
      <c r="J69" s="2" t="s">
        <v>30</v>
      </c>
      <c r="K69" s="1">
        <v>340</v>
      </c>
      <c r="L69">
        <v>35794284</v>
      </c>
    </row>
    <row r="70" spans="1:12" x14ac:dyDescent="0.25">
      <c r="A70" s="2" t="s">
        <v>44</v>
      </c>
      <c r="B70" s="2" t="s">
        <v>45</v>
      </c>
      <c r="C70" s="2" t="s">
        <v>25</v>
      </c>
      <c r="D70" s="1">
        <v>180</v>
      </c>
      <c r="E70" s="2" t="s">
        <v>27</v>
      </c>
      <c r="F70" s="2" t="s">
        <v>28</v>
      </c>
      <c r="G70" s="2" t="s">
        <v>121</v>
      </c>
      <c r="H70">
        <v>2025</v>
      </c>
      <c r="I70" s="2" t="s">
        <v>25</v>
      </c>
      <c r="J70" s="2" t="s">
        <v>30</v>
      </c>
      <c r="K70" s="1">
        <v>180</v>
      </c>
      <c r="L70">
        <v>35793621</v>
      </c>
    </row>
    <row r="71" spans="1:12" x14ac:dyDescent="0.25">
      <c r="A71" s="2" t="s">
        <v>137</v>
      </c>
      <c r="B71" s="2" t="s">
        <v>138</v>
      </c>
      <c r="C71" s="2" t="s">
        <v>25</v>
      </c>
      <c r="D71" s="1">
        <v>10305</v>
      </c>
      <c r="E71" s="2" t="s">
        <v>27</v>
      </c>
      <c r="F71" s="2" t="s">
        <v>28</v>
      </c>
      <c r="G71" s="2" t="s">
        <v>121</v>
      </c>
      <c r="H71">
        <v>2025</v>
      </c>
      <c r="I71" s="2" t="s">
        <v>25</v>
      </c>
      <c r="J71" s="2" t="s">
        <v>30</v>
      </c>
      <c r="K71" s="1">
        <v>10305</v>
      </c>
      <c r="L71">
        <v>35785207</v>
      </c>
    </row>
    <row r="72" spans="1:12" x14ac:dyDescent="0.25">
      <c r="A72" s="2" t="s">
        <v>76</v>
      </c>
      <c r="B72" s="2" t="s">
        <v>139</v>
      </c>
      <c r="C72" s="2" t="s">
        <v>25</v>
      </c>
      <c r="D72" s="1">
        <v>3200</v>
      </c>
      <c r="E72" s="2" t="s">
        <v>27</v>
      </c>
      <c r="F72" s="2" t="s">
        <v>28</v>
      </c>
      <c r="G72" s="2" t="s">
        <v>121</v>
      </c>
      <c r="H72">
        <v>2025</v>
      </c>
      <c r="I72" s="2" t="s">
        <v>25</v>
      </c>
      <c r="J72" s="2" t="s">
        <v>30</v>
      </c>
      <c r="K72" s="1">
        <v>3200</v>
      </c>
      <c r="L72">
        <v>35784795</v>
      </c>
    </row>
    <row r="73" spans="1:12" x14ac:dyDescent="0.25">
      <c r="A73" s="2" t="s">
        <v>100</v>
      </c>
      <c r="B73" s="2" t="s">
        <v>140</v>
      </c>
      <c r="C73" s="2" t="s">
        <v>25</v>
      </c>
      <c r="D73" s="1">
        <v>1462</v>
      </c>
      <c r="E73" s="2" t="s">
        <v>27</v>
      </c>
      <c r="F73" s="2" t="s">
        <v>28</v>
      </c>
      <c r="G73" s="2" t="s">
        <v>121</v>
      </c>
      <c r="H73">
        <v>2025</v>
      </c>
      <c r="I73" s="2" t="s">
        <v>25</v>
      </c>
      <c r="J73" s="2" t="s">
        <v>30</v>
      </c>
      <c r="K73" s="1">
        <v>1462</v>
      </c>
      <c r="L73">
        <v>35646987</v>
      </c>
    </row>
    <row r="74" spans="1:12" x14ac:dyDescent="0.25">
      <c r="A74" s="2" t="s">
        <v>89</v>
      </c>
      <c r="B74" s="2" t="s">
        <v>141</v>
      </c>
      <c r="C74" s="2" t="s">
        <v>25</v>
      </c>
      <c r="D74" s="1">
        <v>2231</v>
      </c>
      <c r="E74" s="2" t="s">
        <v>27</v>
      </c>
      <c r="F74" s="2" t="s">
        <v>28</v>
      </c>
      <c r="G74" s="2" t="s">
        <v>121</v>
      </c>
      <c r="H74">
        <v>2025</v>
      </c>
      <c r="I74" s="2" t="s">
        <v>25</v>
      </c>
      <c r="J74" s="2" t="s">
        <v>30</v>
      </c>
      <c r="K74" s="1">
        <v>2231</v>
      </c>
      <c r="L74">
        <v>35646822</v>
      </c>
    </row>
    <row r="75" spans="1:12" x14ac:dyDescent="0.25">
      <c r="A75" s="2" t="s">
        <v>135</v>
      </c>
      <c r="B75" s="2" t="s">
        <v>142</v>
      </c>
      <c r="C75" s="2" t="s">
        <v>25</v>
      </c>
      <c r="D75" s="1">
        <v>1155</v>
      </c>
      <c r="E75" s="2" t="s">
        <v>27</v>
      </c>
      <c r="F75" s="2" t="s">
        <v>28</v>
      </c>
      <c r="G75" s="2" t="s">
        <v>121</v>
      </c>
      <c r="H75">
        <v>2025</v>
      </c>
      <c r="I75" s="2" t="s">
        <v>25</v>
      </c>
      <c r="J75" s="2" t="s">
        <v>30</v>
      </c>
      <c r="K75" s="1">
        <v>1155</v>
      </c>
      <c r="L75">
        <v>35643937</v>
      </c>
    </row>
    <row r="76" spans="1:12" x14ac:dyDescent="0.25">
      <c r="A76" s="2" t="s">
        <v>49</v>
      </c>
      <c r="B76" s="2" t="s">
        <v>143</v>
      </c>
      <c r="C76" s="2" t="s">
        <v>25</v>
      </c>
      <c r="D76" s="1">
        <v>3065</v>
      </c>
      <c r="E76" s="2" t="s">
        <v>27</v>
      </c>
      <c r="F76" s="2" t="s">
        <v>28</v>
      </c>
      <c r="G76" s="2" t="s">
        <v>121</v>
      </c>
      <c r="H76">
        <v>2025</v>
      </c>
      <c r="I76" s="2" t="s">
        <v>25</v>
      </c>
      <c r="J76" s="2" t="s">
        <v>30</v>
      </c>
      <c r="K76" s="1">
        <v>3065</v>
      </c>
      <c r="L76">
        <v>35643666</v>
      </c>
    </row>
    <row r="77" spans="1:12" x14ac:dyDescent="0.25">
      <c r="A77" s="2" t="s">
        <v>55</v>
      </c>
      <c r="B77" s="2" t="s">
        <v>56</v>
      </c>
      <c r="C77" s="2" t="s">
        <v>25</v>
      </c>
      <c r="D77" s="1">
        <v>915</v>
      </c>
      <c r="E77" s="2" t="s">
        <v>27</v>
      </c>
      <c r="F77" s="2" t="s">
        <v>28</v>
      </c>
      <c r="G77" s="2" t="s">
        <v>121</v>
      </c>
      <c r="H77">
        <v>2025</v>
      </c>
      <c r="I77" s="2" t="s">
        <v>25</v>
      </c>
      <c r="J77" s="2" t="s">
        <v>30</v>
      </c>
      <c r="K77" s="1">
        <v>915</v>
      </c>
      <c r="L77">
        <v>35641855</v>
      </c>
    </row>
    <row r="78" spans="1:12" x14ac:dyDescent="0.25">
      <c r="A78" s="2" t="s">
        <v>129</v>
      </c>
      <c r="B78" s="2" t="s">
        <v>130</v>
      </c>
      <c r="C78" s="2" t="s">
        <v>25</v>
      </c>
      <c r="D78" s="1">
        <v>855</v>
      </c>
      <c r="E78" s="2" t="s">
        <v>27</v>
      </c>
      <c r="F78" s="2" t="s">
        <v>28</v>
      </c>
      <c r="G78" s="2" t="s">
        <v>121</v>
      </c>
      <c r="H78">
        <v>2025</v>
      </c>
      <c r="I78" s="2" t="s">
        <v>25</v>
      </c>
      <c r="J78" s="2" t="s">
        <v>30</v>
      </c>
      <c r="K78" s="1">
        <v>855</v>
      </c>
      <c r="L78">
        <v>35641332</v>
      </c>
    </row>
    <row r="79" spans="1:12" x14ac:dyDescent="0.25">
      <c r="A79" s="2" t="s">
        <v>46</v>
      </c>
      <c r="B79" s="2" t="s">
        <v>86</v>
      </c>
      <c r="C79" s="2" t="s">
        <v>25</v>
      </c>
      <c r="D79" s="1">
        <v>2409</v>
      </c>
      <c r="E79" s="2" t="s">
        <v>27</v>
      </c>
      <c r="F79" s="2" t="s">
        <v>28</v>
      </c>
      <c r="G79" s="2" t="s">
        <v>121</v>
      </c>
      <c r="H79">
        <v>2025</v>
      </c>
      <c r="I79" s="2" t="s">
        <v>25</v>
      </c>
      <c r="J79" s="2" t="s">
        <v>30</v>
      </c>
      <c r="K79" s="1">
        <v>2409</v>
      </c>
      <c r="L79">
        <v>35641095</v>
      </c>
    </row>
    <row r="80" spans="1:12" x14ac:dyDescent="0.25">
      <c r="A80" s="2" t="s">
        <v>61</v>
      </c>
      <c r="B80" s="2" t="s">
        <v>144</v>
      </c>
      <c r="C80" s="2" t="s">
        <v>25</v>
      </c>
      <c r="D80" s="1">
        <v>2441.5</v>
      </c>
      <c r="E80" s="2" t="s">
        <v>27</v>
      </c>
      <c r="F80" s="2" t="s">
        <v>28</v>
      </c>
      <c r="G80" s="2" t="s">
        <v>121</v>
      </c>
      <c r="H80">
        <v>2025</v>
      </c>
      <c r="I80" s="2" t="s">
        <v>25</v>
      </c>
      <c r="J80" s="2" t="s">
        <v>30</v>
      </c>
      <c r="K80" s="1">
        <v>2441.5</v>
      </c>
      <c r="L80">
        <v>35637719</v>
      </c>
    </row>
    <row r="81" spans="1:12" x14ac:dyDescent="0.25">
      <c r="A81" s="2" t="s">
        <v>44</v>
      </c>
      <c r="B81" s="2" t="s">
        <v>145</v>
      </c>
      <c r="C81" s="2" t="s">
        <v>25</v>
      </c>
      <c r="D81" s="1">
        <v>380</v>
      </c>
      <c r="E81" s="2" t="s">
        <v>27</v>
      </c>
      <c r="F81" s="2" t="s">
        <v>28</v>
      </c>
      <c r="G81" s="2" t="s">
        <v>121</v>
      </c>
      <c r="H81">
        <v>2025</v>
      </c>
      <c r="I81" s="2" t="s">
        <v>25</v>
      </c>
      <c r="J81" s="2" t="s">
        <v>30</v>
      </c>
      <c r="K81" s="1">
        <v>380</v>
      </c>
      <c r="L81">
        <v>35505848</v>
      </c>
    </row>
    <row r="82" spans="1:12" x14ac:dyDescent="0.25">
      <c r="A82" s="2" t="s">
        <v>44</v>
      </c>
      <c r="B82" s="2" t="s">
        <v>146</v>
      </c>
      <c r="C82" s="2" t="s">
        <v>25</v>
      </c>
      <c r="D82" s="1">
        <v>220</v>
      </c>
      <c r="E82" s="2" t="s">
        <v>27</v>
      </c>
      <c r="F82" s="2" t="s">
        <v>28</v>
      </c>
      <c r="G82" s="2" t="s">
        <v>121</v>
      </c>
      <c r="H82">
        <v>2025</v>
      </c>
      <c r="I82" s="2" t="s">
        <v>25</v>
      </c>
      <c r="J82" s="2" t="s">
        <v>30</v>
      </c>
      <c r="K82" s="1">
        <v>220</v>
      </c>
      <c r="L82">
        <v>35423896</v>
      </c>
    </row>
    <row r="83" spans="1:12" x14ac:dyDescent="0.25">
      <c r="A83" s="2" t="s">
        <v>44</v>
      </c>
      <c r="B83" s="2" t="s">
        <v>147</v>
      </c>
      <c r="C83" s="2" t="s">
        <v>25</v>
      </c>
      <c r="D83" s="1">
        <v>320</v>
      </c>
      <c r="E83" s="2" t="s">
        <v>27</v>
      </c>
      <c r="F83" s="2" t="s">
        <v>28</v>
      </c>
      <c r="G83" s="2" t="s">
        <v>148</v>
      </c>
      <c r="H83">
        <v>2025</v>
      </c>
      <c r="I83" s="2" t="s">
        <v>25</v>
      </c>
      <c r="J83" s="2" t="s">
        <v>30</v>
      </c>
      <c r="K83" s="1">
        <v>320</v>
      </c>
      <c r="L83">
        <v>35310606</v>
      </c>
    </row>
    <row r="84" spans="1:12" x14ac:dyDescent="0.25">
      <c r="A84" s="2" t="s">
        <v>44</v>
      </c>
      <c r="B84" s="2" t="s">
        <v>45</v>
      </c>
      <c r="C84" s="2" t="s">
        <v>25</v>
      </c>
      <c r="D84" s="1">
        <v>180</v>
      </c>
      <c r="E84" s="2" t="s">
        <v>27</v>
      </c>
      <c r="F84" s="2" t="s">
        <v>28</v>
      </c>
      <c r="G84" s="2" t="s">
        <v>148</v>
      </c>
      <c r="H84">
        <v>2025</v>
      </c>
      <c r="I84" s="2" t="s">
        <v>25</v>
      </c>
      <c r="J84" s="2" t="s">
        <v>30</v>
      </c>
      <c r="K84" s="1">
        <v>180</v>
      </c>
      <c r="L84">
        <v>35242551</v>
      </c>
    </row>
    <row r="85" spans="1:12" x14ac:dyDescent="0.25">
      <c r="A85" s="2" t="s">
        <v>149</v>
      </c>
      <c r="B85" s="2" t="s">
        <v>150</v>
      </c>
      <c r="C85" s="2" t="s">
        <v>25</v>
      </c>
      <c r="D85" s="1">
        <v>6691</v>
      </c>
      <c r="E85" s="2" t="s">
        <v>27</v>
      </c>
      <c r="F85" s="2" t="s">
        <v>28</v>
      </c>
      <c r="G85" s="2" t="s">
        <v>148</v>
      </c>
      <c r="H85">
        <v>2025</v>
      </c>
      <c r="I85" s="2" t="s">
        <v>25</v>
      </c>
      <c r="J85" s="2" t="s">
        <v>30</v>
      </c>
      <c r="K85" s="1">
        <v>6691</v>
      </c>
      <c r="L85">
        <v>35187276</v>
      </c>
    </row>
    <row r="86" spans="1:12" x14ac:dyDescent="0.25">
      <c r="A86" s="2" t="s">
        <v>149</v>
      </c>
      <c r="B86" s="2" t="s">
        <v>151</v>
      </c>
      <c r="C86" s="2" t="s">
        <v>25</v>
      </c>
      <c r="D86" s="1">
        <v>3200</v>
      </c>
      <c r="E86" s="2" t="s">
        <v>27</v>
      </c>
      <c r="F86" s="2" t="s">
        <v>28</v>
      </c>
      <c r="G86" s="2" t="s">
        <v>148</v>
      </c>
      <c r="H86">
        <v>2025</v>
      </c>
      <c r="I86" s="2" t="s">
        <v>25</v>
      </c>
      <c r="J86" s="2" t="s">
        <v>30</v>
      </c>
      <c r="K86" s="1">
        <v>3200</v>
      </c>
      <c r="L86">
        <v>35185797</v>
      </c>
    </row>
    <row r="87" spans="1:12" x14ac:dyDescent="0.25">
      <c r="A87" s="2" t="s">
        <v>152</v>
      </c>
      <c r="B87" s="2" t="s">
        <v>153</v>
      </c>
      <c r="C87" s="2" t="s">
        <v>25</v>
      </c>
      <c r="D87" s="1">
        <v>7100</v>
      </c>
      <c r="E87" s="2" t="s">
        <v>27</v>
      </c>
      <c r="F87" s="2" t="s">
        <v>28</v>
      </c>
      <c r="G87" s="2" t="s">
        <v>154</v>
      </c>
      <c r="H87">
        <v>2025</v>
      </c>
      <c r="I87" s="2" t="s">
        <v>25</v>
      </c>
      <c r="J87" s="2" t="s">
        <v>30</v>
      </c>
      <c r="K87" s="1">
        <v>7100</v>
      </c>
      <c r="L87">
        <v>34904921</v>
      </c>
    </row>
    <row r="88" spans="1:12" x14ac:dyDescent="0.25">
      <c r="A88" s="2" t="s">
        <v>41</v>
      </c>
      <c r="B88" s="2" t="s">
        <v>155</v>
      </c>
      <c r="C88" s="2" t="s">
        <v>25</v>
      </c>
      <c r="D88" s="1">
        <v>5285</v>
      </c>
      <c r="E88" s="2" t="s">
        <v>27</v>
      </c>
      <c r="F88" s="2" t="s">
        <v>28</v>
      </c>
      <c r="G88" s="2" t="s">
        <v>154</v>
      </c>
      <c r="H88">
        <v>2025</v>
      </c>
      <c r="I88" s="2" t="s">
        <v>25</v>
      </c>
      <c r="J88" s="2" t="s">
        <v>30</v>
      </c>
      <c r="K88" s="1">
        <v>5285</v>
      </c>
      <c r="L88">
        <v>34881714</v>
      </c>
    </row>
    <row r="89" spans="1:12" x14ac:dyDescent="0.25">
      <c r="A89" s="2" t="s">
        <v>49</v>
      </c>
      <c r="B89" s="2" t="s">
        <v>156</v>
      </c>
      <c r="C89" s="2" t="s">
        <v>25</v>
      </c>
      <c r="D89" s="1">
        <v>1745</v>
      </c>
      <c r="E89" s="2" t="s">
        <v>27</v>
      </c>
      <c r="F89" s="2" t="s">
        <v>28</v>
      </c>
      <c r="G89" s="2" t="s">
        <v>154</v>
      </c>
      <c r="H89">
        <v>2025</v>
      </c>
      <c r="I89" s="2" t="s">
        <v>25</v>
      </c>
      <c r="J89" s="2" t="s">
        <v>30</v>
      </c>
      <c r="K89" s="1">
        <v>1745</v>
      </c>
      <c r="L89">
        <v>34881569</v>
      </c>
    </row>
    <row r="90" spans="1:12" x14ac:dyDescent="0.25">
      <c r="A90" s="2" t="s">
        <v>55</v>
      </c>
      <c r="B90" s="2" t="s">
        <v>56</v>
      </c>
      <c r="C90" s="2" t="s">
        <v>25</v>
      </c>
      <c r="D90" s="1">
        <v>797</v>
      </c>
      <c r="E90" s="2" t="s">
        <v>27</v>
      </c>
      <c r="F90" s="2" t="s">
        <v>28</v>
      </c>
      <c r="G90" s="2" t="s">
        <v>154</v>
      </c>
      <c r="H90">
        <v>2025</v>
      </c>
      <c r="I90" s="2" t="s">
        <v>25</v>
      </c>
      <c r="J90" s="2" t="s">
        <v>30</v>
      </c>
      <c r="K90" s="1">
        <v>797</v>
      </c>
      <c r="L90">
        <v>34881526</v>
      </c>
    </row>
    <row r="91" spans="1:12" x14ac:dyDescent="0.25">
      <c r="A91" s="2" t="s">
        <v>98</v>
      </c>
      <c r="B91" s="2" t="s">
        <v>157</v>
      </c>
      <c r="C91" s="2" t="s">
        <v>25</v>
      </c>
      <c r="D91" s="1">
        <v>2835</v>
      </c>
      <c r="E91" s="2" t="s">
        <v>27</v>
      </c>
      <c r="F91" s="2" t="s">
        <v>28</v>
      </c>
      <c r="G91" s="2" t="s">
        <v>154</v>
      </c>
      <c r="H91">
        <v>2025</v>
      </c>
      <c r="I91" s="2" t="s">
        <v>25</v>
      </c>
      <c r="J91" s="2" t="s">
        <v>30</v>
      </c>
      <c r="K91" s="1">
        <v>2835</v>
      </c>
      <c r="L91">
        <v>34881377</v>
      </c>
    </row>
    <row r="92" spans="1:12" x14ac:dyDescent="0.25">
      <c r="A92" s="2" t="s">
        <v>46</v>
      </c>
      <c r="B92" s="2" t="s">
        <v>86</v>
      </c>
      <c r="C92" s="2" t="s">
        <v>25</v>
      </c>
      <c r="D92" s="1">
        <v>805</v>
      </c>
      <c r="E92" s="2" t="s">
        <v>27</v>
      </c>
      <c r="F92" s="2" t="s">
        <v>28</v>
      </c>
      <c r="G92" s="2" t="s">
        <v>154</v>
      </c>
      <c r="H92">
        <v>2025</v>
      </c>
      <c r="I92" s="2" t="s">
        <v>25</v>
      </c>
      <c r="J92" s="2" t="s">
        <v>30</v>
      </c>
      <c r="K92" s="1">
        <v>805</v>
      </c>
      <c r="L92">
        <v>34881226</v>
      </c>
    </row>
    <row r="93" spans="1:12" x14ac:dyDescent="0.25">
      <c r="A93" s="2" t="s">
        <v>61</v>
      </c>
      <c r="B93" s="2" t="s">
        <v>158</v>
      </c>
      <c r="C93" s="2" t="s">
        <v>25</v>
      </c>
      <c r="D93" s="1">
        <v>1477</v>
      </c>
      <c r="E93" s="2" t="s">
        <v>27</v>
      </c>
      <c r="F93" s="2" t="s">
        <v>28</v>
      </c>
      <c r="G93" s="2" t="s">
        <v>154</v>
      </c>
      <c r="H93">
        <v>2025</v>
      </c>
      <c r="I93" s="2" t="s">
        <v>25</v>
      </c>
      <c r="J93" s="2" t="s">
        <v>30</v>
      </c>
      <c r="K93" s="1">
        <v>1477</v>
      </c>
      <c r="L93">
        <v>34880881</v>
      </c>
    </row>
    <row r="94" spans="1:12" x14ac:dyDescent="0.25">
      <c r="A94" s="2" t="s">
        <v>59</v>
      </c>
      <c r="B94" s="2" t="s">
        <v>141</v>
      </c>
      <c r="C94" s="2" t="s">
        <v>25</v>
      </c>
      <c r="D94" s="1">
        <v>1811</v>
      </c>
      <c r="E94" s="2" t="s">
        <v>27</v>
      </c>
      <c r="F94" s="2" t="s">
        <v>28</v>
      </c>
      <c r="G94" s="2" t="s">
        <v>154</v>
      </c>
      <c r="H94">
        <v>2025</v>
      </c>
      <c r="I94" s="2" t="s">
        <v>25</v>
      </c>
      <c r="J94" s="2" t="s">
        <v>30</v>
      </c>
      <c r="K94" s="1">
        <v>1811</v>
      </c>
      <c r="L94">
        <v>34880485</v>
      </c>
    </row>
    <row r="95" spans="1:12" x14ac:dyDescent="0.25">
      <c r="A95" s="2" t="s">
        <v>44</v>
      </c>
      <c r="B95" s="2" t="s">
        <v>159</v>
      </c>
      <c r="C95" s="2" t="s">
        <v>25</v>
      </c>
      <c r="D95" s="1">
        <v>460</v>
      </c>
      <c r="E95" s="2" t="s">
        <v>27</v>
      </c>
      <c r="F95" s="2" t="s">
        <v>28</v>
      </c>
      <c r="G95" s="2" t="s">
        <v>154</v>
      </c>
      <c r="H95">
        <v>2025</v>
      </c>
      <c r="I95" s="2" t="s">
        <v>25</v>
      </c>
      <c r="J95" s="2" t="s">
        <v>30</v>
      </c>
      <c r="K95" s="1">
        <v>460</v>
      </c>
      <c r="L95">
        <v>34848482</v>
      </c>
    </row>
    <row r="96" spans="1:12" x14ac:dyDescent="0.25">
      <c r="A96" s="2" t="s">
        <v>70</v>
      </c>
      <c r="B96" s="2" t="s">
        <v>160</v>
      </c>
      <c r="C96" s="2" t="s">
        <v>25</v>
      </c>
      <c r="D96" s="1">
        <v>360</v>
      </c>
      <c r="E96" s="2" t="s">
        <v>27</v>
      </c>
      <c r="F96" s="2" t="s">
        <v>28</v>
      </c>
      <c r="G96" s="2" t="s">
        <v>154</v>
      </c>
      <c r="H96">
        <v>2025</v>
      </c>
      <c r="I96" s="2" t="s">
        <v>25</v>
      </c>
      <c r="J96" s="2" t="s">
        <v>30</v>
      </c>
      <c r="K96" s="1">
        <v>360</v>
      </c>
      <c r="L96">
        <v>34844494</v>
      </c>
    </row>
    <row r="97" spans="1:12" x14ac:dyDescent="0.25">
      <c r="A97" s="2" t="s">
        <v>49</v>
      </c>
      <c r="B97" s="2" t="s">
        <v>88</v>
      </c>
      <c r="C97" s="2" t="s">
        <v>25</v>
      </c>
      <c r="D97" s="1">
        <v>3306</v>
      </c>
      <c r="E97" s="2" t="s">
        <v>27</v>
      </c>
      <c r="F97" s="2" t="s">
        <v>28</v>
      </c>
      <c r="G97" s="2" t="s">
        <v>154</v>
      </c>
      <c r="H97">
        <v>2025</v>
      </c>
      <c r="I97" s="2" t="s">
        <v>25</v>
      </c>
      <c r="J97" s="2" t="s">
        <v>30</v>
      </c>
      <c r="K97" s="1">
        <v>3306</v>
      </c>
      <c r="L97">
        <v>34840660</v>
      </c>
    </row>
    <row r="98" spans="1:12" x14ac:dyDescent="0.25">
      <c r="A98" s="2" t="s">
        <v>129</v>
      </c>
      <c r="B98" s="2" t="s">
        <v>130</v>
      </c>
      <c r="C98" s="2" t="s">
        <v>25</v>
      </c>
      <c r="D98" s="1">
        <v>4819</v>
      </c>
      <c r="E98" s="2" t="s">
        <v>27</v>
      </c>
      <c r="F98" s="2" t="s">
        <v>28</v>
      </c>
      <c r="G98" s="2" t="s">
        <v>154</v>
      </c>
      <c r="H98">
        <v>2025</v>
      </c>
      <c r="I98" s="2" t="s">
        <v>25</v>
      </c>
      <c r="J98" s="2" t="s">
        <v>30</v>
      </c>
      <c r="K98" s="1">
        <v>4819</v>
      </c>
      <c r="L98">
        <v>34840394</v>
      </c>
    </row>
    <row r="99" spans="1:12" x14ac:dyDescent="0.25">
      <c r="A99" s="2" t="s">
        <v>126</v>
      </c>
      <c r="B99" s="2" t="s">
        <v>161</v>
      </c>
      <c r="C99" s="2" t="s">
        <v>25</v>
      </c>
      <c r="D99" s="1">
        <v>6568</v>
      </c>
      <c r="E99" s="2" t="s">
        <v>27</v>
      </c>
      <c r="F99" s="2" t="s">
        <v>28</v>
      </c>
      <c r="G99" s="2" t="s">
        <v>154</v>
      </c>
      <c r="H99">
        <v>2025</v>
      </c>
      <c r="I99" s="2" t="s">
        <v>25</v>
      </c>
      <c r="J99" s="2" t="s">
        <v>30</v>
      </c>
      <c r="K99" s="1">
        <v>6568</v>
      </c>
      <c r="L99">
        <v>34838460</v>
      </c>
    </row>
    <row r="100" spans="1:12" x14ac:dyDescent="0.25">
      <c r="A100" s="2" t="s">
        <v>70</v>
      </c>
      <c r="B100" s="2" t="s">
        <v>162</v>
      </c>
      <c r="C100" s="2" t="s">
        <v>25</v>
      </c>
      <c r="D100" s="1">
        <v>128</v>
      </c>
      <c r="E100" s="2" t="s">
        <v>27</v>
      </c>
      <c r="F100" s="2" t="s">
        <v>28</v>
      </c>
      <c r="G100" s="2" t="s">
        <v>154</v>
      </c>
      <c r="H100">
        <v>2025</v>
      </c>
      <c r="I100" s="2" t="s">
        <v>25</v>
      </c>
      <c r="J100" s="2" t="s">
        <v>30</v>
      </c>
      <c r="K100" s="1">
        <v>128</v>
      </c>
      <c r="L100">
        <v>34792209</v>
      </c>
    </row>
    <row r="101" spans="1:12" x14ac:dyDescent="0.25">
      <c r="A101" s="2" t="s">
        <v>70</v>
      </c>
      <c r="B101" s="2" t="s">
        <v>160</v>
      </c>
      <c r="C101" s="2" t="s">
        <v>25</v>
      </c>
      <c r="D101" s="1">
        <v>920</v>
      </c>
      <c r="E101" s="2" t="s">
        <v>27</v>
      </c>
      <c r="F101" s="2" t="s">
        <v>28</v>
      </c>
      <c r="G101" s="2" t="s">
        <v>154</v>
      </c>
      <c r="H101">
        <v>2025</v>
      </c>
      <c r="I101" s="2" t="s">
        <v>25</v>
      </c>
      <c r="J101" s="2" t="s">
        <v>30</v>
      </c>
      <c r="K101" s="1">
        <v>920</v>
      </c>
      <c r="L101">
        <v>34789900</v>
      </c>
    </row>
    <row r="102" spans="1:12" x14ac:dyDescent="0.25">
      <c r="A102" s="2" t="s">
        <v>163</v>
      </c>
      <c r="B102" s="2" t="s">
        <v>164</v>
      </c>
      <c r="C102" s="2" t="s">
        <v>25</v>
      </c>
      <c r="D102" s="1">
        <v>1386</v>
      </c>
      <c r="E102" s="2" t="s">
        <v>27</v>
      </c>
      <c r="F102" s="2" t="s">
        <v>28</v>
      </c>
      <c r="G102" s="2" t="s">
        <v>154</v>
      </c>
      <c r="H102">
        <v>2025</v>
      </c>
      <c r="I102" s="2" t="s">
        <v>25</v>
      </c>
      <c r="J102" s="2" t="s">
        <v>30</v>
      </c>
      <c r="K102" s="1">
        <v>1386</v>
      </c>
      <c r="L102">
        <v>34778576</v>
      </c>
    </row>
    <row r="103" spans="1:12" x14ac:dyDescent="0.25">
      <c r="A103" s="2" t="s">
        <v>112</v>
      </c>
      <c r="B103" s="2" t="s">
        <v>165</v>
      </c>
      <c r="C103" s="2" t="s">
        <v>25</v>
      </c>
      <c r="D103" s="1">
        <v>4968</v>
      </c>
      <c r="E103" s="2" t="s">
        <v>27</v>
      </c>
      <c r="F103" s="2" t="s">
        <v>28</v>
      </c>
      <c r="G103" s="2" t="s">
        <v>154</v>
      </c>
      <c r="H103">
        <v>2025</v>
      </c>
      <c r="I103" s="2" t="s">
        <v>25</v>
      </c>
      <c r="J103" s="2" t="s">
        <v>30</v>
      </c>
      <c r="K103" s="1">
        <v>4968</v>
      </c>
      <c r="L103">
        <v>34699805</v>
      </c>
    </row>
    <row r="104" spans="1:12" x14ac:dyDescent="0.25">
      <c r="A104" s="2" t="s">
        <v>112</v>
      </c>
      <c r="B104" s="2" t="s">
        <v>166</v>
      </c>
      <c r="C104" s="2" t="s">
        <v>25</v>
      </c>
      <c r="D104" s="1">
        <v>29473.54</v>
      </c>
      <c r="E104" s="2" t="s">
        <v>27</v>
      </c>
      <c r="F104" s="2" t="s">
        <v>28</v>
      </c>
      <c r="G104" s="2" t="s">
        <v>154</v>
      </c>
      <c r="H104">
        <v>2025</v>
      </c>
      <c r="I104" s="2" t="s">
        <v>25</v>
      </c>
      <c r="J104" s="2" t="s">
        <v>30</v>
      </c>
      <c r="K104" s="1">
        <v>29473.54</v>
      </c>
      <c r="L104">
        <v>34696929</v>
      </c>
    </row>
    <row r="105" spans="1:12" x14ac:dyDescent="0.25">
      <c r="A105" s="2" t="s">
        <v>167</v>
      </c>
      <c r="B105" s="2" t="s">
        <v>168</v>
      </c>
      <c r="C105" s="2" t="s">
        <v>65</v>
      </c>
      <c r="D105" s="1">
        <v>59670</v>
      </c>
      <c r="E105" s="2" t="s">
        <v>27</v>
      </c>
      <c r="F105" s="2" t="s">
        <v>28</v>
      </c>
      <c r="G105" s="2" t="s">
        <v>154</v>
      </c>
      <c r="H105">
        <v>2025</v>
      </c>
      <c r="I105" s="2" t="s">
        <v>25</v>
      </c>
      <c r="J105" s="2" t="s">
        <v>67</v>
      </c>
      <c r="K105" s="1">
        <v>59670</v>
      </c>
      <c r="L105">
        <v>34693796</v>
      </c>
    </row>
    <row r="106" spans="1:12" x14ac:dyDescent="0.25">
      <c r="A106" s="2" t="s">
        <v>44</v>
      </c>
      <c r="B106" s="2" t="s">
        <v>169</v>
      </c>
      <c r="C106" s="2" t="s">
        <v>25</v>
      </c>
      <c r="D106" s="1">
        <v>500</v>
      </c>
      <c r="E106" s="2" t="s">
        <v>27</v>
      </c>
      <c r="F106" s="2" t="s">
        <v>28</v>
      </c>
      <c r="G106" s="2" t="s">
        <v>170</v>
      </c>
      <c r="H106">
        <v>2025</v>
      </c>
      <c r="I106" s="2" t="s">
        <v>25</v>
      </c>
      <c r="J106" s="2" t="s">
        <v>30</v>
      </c>
      <c r="K106" s="1">
        <v>500</v>
      </c>
      <c r="L106">
        <v>34692942</v>
      </c>
    </row>
    <row r="107" spans="1:12" x14ac:dyDescent="0.25">
      <c r="A107" s="2" t="s">
        <v>70</v>
      </c>
      <c r="B107" s="2" t="s">
        <v>171</v>
      </c>
      <c r="C107" s="2" t="s">
        <v>25</v>
      </c>
      <c r="D107" s="1">
        <v>1360</v>
      </c>
      <c r="E107" s="2" t="s">
        <v>27</v>
      </c>
      <c r="F107" s="2" t="s">
        <v>28</v>
      </c>
      <c r="G107" s="2" t="s">
        <v>170</v>
      </c>
      <c r="H107">
        <v>2025</v>
      </c>
      <c r="I107" s="2" t="s">
        <v>25</v>
      </c>
      <c r="J107" s="2" t="s">
        <v>30</v>
      </c>
      <c r="K107" s="1">
        <v>1360</v>
      </c>
      <c r="L107">
        <v>34665789</v>
      </c>
    </row>
    <row r="108" spans="1:12" x14ac:dyDescent="0.25">
      <c r="A108" s="2" t="s">
        <v>44</v>
      </c>
      <c r="B108" s="2" t="s">
        <v>172</v>
      </c>
      <c r="C108" s="2" t="s">
        <v>25</v>
      </c>
      <c r="D108" s="1">
        <v>300</v>
      </c>
      <c r="E108" s="2" t="s">
        <v>27</v>
      </c>
      <c r="F108" s="2" t="s">
        <v>28</v>
      </c>
      <c r="G108" s="2" t="s">
        <v>170</v>
      </c>
      <c r="H108">
        <v>2025</v>
      </c>
      <c r="I108" s="2" t="s">
        <v>25</v>
      </c>
      <c r="J108" s="2" t="s">
        <v>30</v>
      </c>
      <c r="K108" s="1">
        <v>300</v>
      </c>
      <c r="L108">
        <v>34665259</v>
      </c>
    </row>
    <row r="109" spans="1:12" x14ac:dyDescent="0.25">
      <c r="A109" s="2" t="s">
        <v>173</v>
      </c>
      <c r="B109" s="2" t="s">
        <v>174</v>
      </c>
      <c r="C109" s="2" t="s">
        <v>25</v>
      </c>
      <c r="D109" s="1">
        <v>88788.18</v>
      </c>
      <c r="E109" s="2" t="s">
        <v>27</v>
      </c>
      <c r="F109" s="2" t="s">
        <v>28</v>
      </c>
      <c r="G109" s="2" t="s">
        <v>170</v>
      </c>
      <c r="H109">
        <v>2025</v>
      </c>
      <c r="I109" s="2" t="s">
        <v>25</v>
      </c>
      <c r="J109" s="2" t="s">
        <v>30</v>
      </c>
      <c r="K109" s="1">
        <v>88788.18</v>
      </c>
      <c r="L109">
        <v>34663017</v>
      </c>
    </row>
    <row r="110" spans="1:12" x14ac:dyDescent="0.25">
      <c r="A110" s="2" t="s">
        <v>175</v>
      </c>
      <c r="B110" s="2" t="s">
        <v>176</v>
      </c>
      <c r="C110" s="2" t="s">
        <v>25</v>
      </c>
      <c r="D110" s="1">
        <v>870</v>
      </c>
      <c r="E110" s="2" t="s">
        <v>27</v>
      </c>
      <c r="F110" s="2" t="s">
        <v>28</v>
      </c>
      <c r="G110" s="2" t="s">
        <v>170</v>
      </c>
      <c r="H110">
        <v>2025</v>
      </c>
      <c r="I110" s="2" t="s">
        <v>25</v>
      </c>
      <c r="J110" s="2" t="s">
        <v>30</v>
      </c>
      <c r="K110" s="1">
        <v>870</v>
      </c>
      <c r="L110">
        <v>34616690</v>
      </c>
    </row>
    <row r="111" spans="1:12" x14ac:dyDescent="0.25">
      <c r="A111" s="2" t="s">
        <v>51</v>
      </c>
      <c r="B111" s="2" t="s">
        <v>177</v>
      </c>
      <c r="C111" s="2" t="s">
        <v>25</v>
      </c>
      <c r="D111" s="1">
        <v>2766</v>
      </c>
      <c r="E111" s="2" t="s">
        <v>27</v>
      </c>
      <c r="F111" s="2" t="s">
        <v>28</v>
      </c>
      <c r="G111" s="2" t="s">
        <v>170</v>
      </c>
      <c r="H111">
        <v>2025</v>
      </c>
      <c r="I111" s="2" t="s">
        <v>25</v>
      </c>
      <c r="J111" s="2" t="s">
        <v>30</v>
      </c>
      <c r="K111" s="1">
        <v>2766</v>
      </c>
      <c r="L111">
        <v>34616081</v>
      </c>
    </row>
    <row r="112" spans="1:12" x14ac:dyDescent="0.25">
      <c r="A112" s="2" t="s">
        <v>59</v>
      </c>
      <c r="B112" s="2" t="s">
        <v>178</v>
      </c>
      <c r="C112" s="2" t="s">
        <v>25</v>
      </c>
      <c r="D112" s="1">
        <v>26855</v>
      </c>
      <c r="E112" s="2" t="s">
        <v>27</v>
      </c>
      <c r="F112" s="2" t="s">
        <v>28</v>
      </c>
      <c r="G112" s="2" t="s">
        <v>170</v>
      </c>
      <c r="H112">
        <v>2025</v>
      </c>
      <c r="I112" s="2" t="s">
        <v>25</v>
      </c>
      <c r="J112" s="2" t="s">
        <v>30</v>
      </c>
      <c r="K112" s="1">
        <v>26855</v>
      </c>
      <c r="L112">
        <v>34612385</v>
      </c>
    </row>
    <row r="113" spans="1:12" x14ac:dyDescent="0.25">
      <c r="A113" s="2" t="s">
        <v>49</v>
      </c>
      <c r="B113" s="2" t="s">
        <v>179</v>
      </c>
      <c r="C113" s="2" t="s">
        <v>25</v>
      </c>
      <c r="D113" s="1">
        <v>8675</v>
      </c>
      <c r="E113" s="2" t="s">
        <v>27</v>
      </c>
      <c r="F113" s="2" t="s">
        <v>28</v>
      </c>
      <c r="G113" s="2" t="s">
        <v>170</v>
      </c>
      <c r="H113">
        <v>2025</v>
      </c>
      <c r="I113" s="2" t="s">
        <v>25</v>
      </c>
      <c r="J113" s="2" t="s">
        <v>30</v>
      </c>
      <c r="K113" s="1">
        <v>8675</v>
      </c>
      <c r="L113">
        <v>34606083</v>
      </c>
    </row>
    <row r="114" spans="1:12" x14ac:dyDescent="0.25">
      <c r="A114" s="2" t="s">
        <v>49</v>
      </c>
      <c r="B114" s="2" t="s">
        <v>180</v>
      </c>
      <c r="C114" s="2" t="s">
        <v>25</v>
      </c>
      <c r="D114" s="1">
        <v>14488</v>
      </c>
      <c r="E114" s="2" t="s">
        <v>27</v>
      </c>
      <c r="F114" s="2" t="s">
        <v>28</v>
      </c>
      <c r="G114" s="2" t="s">
        <v>170</v>
      </c>
      <c r="H114">
        <v>2025</v>
      </c>
      <c r="I114" s="2" t="s">
        <v>25</v>
      </c>
      <c r="J114" s="2" t="s">
        <v>30</v>
      </c>
      <c r="K114" s="1">
        <v>14488</v>
      </c>
      <c r="L114">
        <v>34501599</v>
      </c>
    </row>
    <row r="115" spans="1:12" x14ac:dyDescent="0.25">
      <c r="A115" s="2" t="s">
        <v>41</v>
      </c>
      <c r="B115" s="2" t="s">
        <v>181</v>
      </c>
      <c r="C115" s="2" t="s">
        <v>25</v>
      </c>
      <c r="D115" s="1">
        <v>3977</v>
      </c>
      <c r="E115" s="2" t="s">
        <v>27</v>
      </c>
      <c r="F115" s="2" t="s">
        <v>28</v>
      </c>
      <c r="G115" s="2" t="s">
        <v>170</v>
      </c>
      <c r="H115">
        <v>2025</v>
      </c>
      <c r="I115" s="2" t="s">
        <v>25</v>
      </c>
      <c r="J115" s="2" t="s">
        <v>30</v>
      </c>
      <c r="K115" s="1">
        <v>3977</v>
      </c>
      <c r="L115">
        <v>34501471</v>
      </c>
    </row>
    <row r="116" spans="1:12" x14ac:dyDescent="0.25">
      <c r="A116" s="2" t="s">
        <v>129</v>
      </c>
      <c r="B116" s="2" t="s">
        <v>130</v>
      </c>
      <c r="C116" s="2" t="s">
        <v>25</v>
      </c>
      <c r="D116" s="1">
        <v>1222</v>
      </c>
      <c r="E116" s="2" t="s">
        <v>27</v>
      </c>
      <c r="F116" s="2" t="s">
        <v>28</v>
      </c>
      <c r="G116" s="2" t="s">
        <v>170</v>
      </c>
      <c r="H116">
        <v>2025</v>
      </c>
      <c r="I116" s="2" t="s">
        <v>25</v>
      </c>
      <c r="J116" s="2" t="s">
        <v>30</v>
      </c>
      <c r="K116" s="1">
        <v>1222</v>
      </c>
      <c r="L116">
        <v>34500933</v>
      </c>
    </row>
    <row r="117" spans="1:12" x14ac:dyDescent="0.25">
      <c r="A117" s="2" t="s">
        <v>46</v>
      </c>
      <c r="B117" s="2" t="s">
        <v>86</v>
      </c>
      <c r="C117" s="2" t="s">
        <v>25</v>
      </c>
      <c r="D117" s="1">
        <v>2053</v>
      </c>
      <c r="E117" s="2" t="s">
        <v>27</v>
      </c>
      <c r="F117" s="2" t="s">
        <v>28</v>
      </c>
      <c r="G117" s="2" t="s">
        <v>170</v>
      </c>
      <c r="H117">
        <v>2025</v>
      </c>
      <c r="I117" s="2" t="s">
        <v>25</v>
      </c>
      <c r="J117" s="2" t="s">
        <v>30</v>
      </c>
      <c r="K117" s="1">
        <v>2053</v>
      </c>
      <c r="L117">
        <v>34500039</v>
      </c>
    </row>
    <row r="118" spans="1:12" x14ac:dyDescent="0.25">
      <c r="A118" s="2" t="s">
        <v>59</v>
      </c>
      <c r="B118" s="2" t="s">
        <v>141</v>
      </c>
      <c r="C118" s="2" t="s">
        <v>25</v>
      </c>
      <c r="D118" s="1">
        <v>8973</v>
      </c>
      <c r="E118" s="2" t="s">
        <v>27</v>
      </c>
      <c r="F118" s="2" t="s">
        <v>28</v>
      </c>
      <c r="G118" s="2" t="s">
        <v>170</v>
      </c>
      <c r="H118">
        <v>2025</v>
      </c>
      <c r="I118" s="2" t="s">
        <v>25</v>
      </c>
      <c r="J118" s="2" t="s">
        <v>30</v>
      </c>
      <c r="K118" s="1">
        <v>8973</v>
      </c>
      <c r="L118">
        <v>34496163</v>
      </c>
    </row>
    <row r="119" spans="1:12" x14ac:dyDescent="0.25">
      <c r="A119" s="2" t="s">
        <v>182</v>
      </c>
      <c r="B119" s="2" t="s">
        <v>183</v>
      </c>
      <c r="C119" s="2" t="s">
        <v>25</v>
      </c>
      <c r="D119" s="1">
        <v>2597.4</v>
      </c>
      <c r="E119" s="2" t="s">
        <v>27</v>
      </c>
      <c r="F119" s="2" t="s">
        <v>28</v>
      </c>
      <c r="G119" s="2" t="s">
        <v>170</v>
      </c>
      <c r="H119">
        <v>2025</v>
      </c>
      <c r="I119" s="2" t="s">
        <v>25</v>
      </c>
      <c r="J119" s="2" t="s">
        <v>30</v>
      </c>
      <c r="K119" s="1">
        <v>2597.4</v>
      </c>
      <c r="L119">
        <v>34423973</v>
      </c>
    </row>
    <row r="120" spans="1:12" x14ac:dyDescent="0.25">
      <c r="A120" s="2" t="s">
        <v>44</v>
      </c>
      <c r="B120" s="2" t="s">
        <v>184</v>
      </c>
      <c r="C120" s="2" t="s">
        <v>25</v>
      </c>
      <c r="D120" s="1">
        <v>420</v>
      </c>
      <c r="E120" s="2" t="s">
        <v>27</v>
      </c>
      <c r="F120" s="2" t="s">
        <v>28</v>
      </c>
      <c r="G120" s="2" t="s">
        <v>170</v>
      </c>
      <c r="H120">
        <v>2025</v>
      </c>
      <c r="I120" s="2" t="s">
        <v>25</v>
      </c>
      <c r="J120" s="2" t="s">
        <v>30</v>
      </c>
      <c r="K120" s="1">
        <v>420</v>
      </c>
      <c r="L120">
        <v>34366188</v>
      </c>
    </row>
    <row r="121" spans="1:12" x14ac:dyDescent="0.25">
      <c r="A121" s="2" t="s">
        <v>46</v>
      </c>
      <c r="B121" s="2" t="s">
        <v>86</v>
      </c>
      <c r="C121" s="2" t="s">
        <v>25</v>
      </c>
      <c r="D121" s="1">
        <v>214</v>
      </c>
      <c r="E121" s="2" t="s">
        <v>27</v>
      </c>
      <c r="F121" s="2" t="s">
        <v>28</v>
      </c>
      <c r="G121" s="2" t="s">
        <v>170</v>
      </c>
      <c r="H121">
        <v>2025</v>
      </c>
      <c r="I121" s="2" t="s">
        <v>25</v>
      </c>
      <c r="J121" s="2" t="s">
        <v>30</v>
      </c>
      <c r="K121" s="1">
        <v>214</v>
      </c>
      <c r="L121">
        <v>34366056</v>
      </c>
    </row>
    <row r="122" spans="1:12" x14ac:dyDescent="0.25">
      <c r="A122" s="2" t="s">
        <v>53</v>
      </c>
      <c r="B122" s="2" t="s">
        <v>185</v>
      </c>
      <c r="C122" s="2" t="s">
        <v>25</v>
      </c>
      <c r="D122" s="1">
        <v>2535</v>
      </c>
      <c r="E122" s="2" t="s">
        <v>27</v>
      </c>
      <c r="F122" s="2" t="s">
        <v>28</v>
      </c>
      <c r="G122" s="2" t="s">
        <v>170</v>
      </c>
      <c r="H122">
        <v>2025</v>
      </c>
      <c r="I122" s="2" t="s">
        <v>25</v>
      </c>
      <c r="J122" s="2" t="s">
        <v>30</v>
      </c>
      <c r="K122" s="1">
        <v>2535</v>
      </c>
      <c r="L122">
        <v>34365852</v>
      </c>
    </row>
    <row r="123" spans="1:12" x14ac:dyDescent="0.25">
      <c r="A123" s="2" t="s">
        <v>55</v>
      </c>
      <c r="B123" s="2" t="s">
        <v>186</v>
      </c>
      <c r="C123" s="2" t="s">
        <v>25</v>
      </c>
      <c r="D123" s="1">
        <v>164</v>
      </c>
      <c r="E123" s="2" t="s">
        <v>27</v>
      </c>
      <c r="F123" s="2" t="s">
        <v>28</v>
      </c>
      <c r="G123" s="2" t="s">
        <v>170</v>
      </c>
      <c r="H123">
        <v>2025</v>
      </c>
      <c r="I123" s="2" t="s">
        <v>25</v>
      </c>
      <c r="J123" s="2" t="s">
        <v>30</v>
      </c>
      <c r="K123" s="1">
        <v>164</v>
      </c>
      <c r="L123">
        <v>34365631</v>
      </c>
    </row>
    <row r="124" spans="1:12" x14ac:dyDescent="0.25">
      <c r="A124" s="2" t="s">
        <v>41</v>
      </c>
      <c r="B124" s="2" t="s">
        <v>187</v>
      </c>
      <c r="C124" s="2" t="s">
        <v>25</v>
      </c>
      <c r="D124" s="1">
        <v>3630</v>
      </c>
      <c r="E124" s="2" t="s">
        <v>27</v>
      </c>
      <c r="F124" s="2" t="s">
        <v>28</v>
      </c>
      <c r="G124" s="2" t="s">
        <v>170</v>
      </c>
      <c r="H124">
        <v>2025</v>
      </c>
      <c r="I124" s="2" t="s">
        <v>25</v>
      </c>
      <c r="J124" s="2" t="s">
        <v>30</v>
      </c>
      <c r="K124" s="1">
        <v>3630</v>
      </c>
      <c r="L124">
        <v>34365563</v>
      </c>
    </row>
    <row r="125" spans="1:12" x14ac:dyDescent="0.25">
      <c r="A125" s="2" t="s">
        <v>129</v>
      </c>
      <c r="B125" s="2" t="s">
        <v>130</v>
      </c>
      <c r="C125" s="2" t="s">
        <v>25</v>
      </c>
      <c r="D125" s="1">
        <v>4900</v>
      </c>
      <c r="E125" s="2" t="s">
        <v>27</v>
      </c>
      <c r="F125" s="2" t="s">
        <v>28</v>
      </c>
      <c r="G125" s="2" t="s">
        <v>170</v>
      </c>
      <c r="H125">
        <v>2025</v>
      </c>
      <c r="I125" s="2" t="s">
        <v>25</v>
      </c>
      <c r="J125" s="2" t="s">
        <v>30</v>
      </c>
      <c r="K125" s="1">
        <v>4900</v>
      </c>
      <c r="L125">
        <v>34365415</v>
      </c>
    </row>
    <row r="126" spans="1:12" x14ac:dyDescent="0.25">
      <c r="A126" s="2" t="s">
        <v>188</v>
      </c>
      <c r="B126" s="2" t="s">
        <v>189</v>
      </c>
      <c r="C126" s="2" t="s">
        <v>25</v>
      </c>
      <c r="D126" s="1">
        <v>354</v>
      </c>
      <c r="E126" s="2" t="s">
        <v>27</v>
      </c>
      <c r="F126" s="2" t="s">
        <v>28</v>
      </c>
      <c r="G126" s="2" t="s">
        <v>170</v>
      </c>
      <c r="H126">
        <v>2025</v>
      </c>
      <c r="I126" s="2" t="s">
        <v>25</v>
      </c>
      <c r="J126" s="2" t="s">
        <v>30</v>
      </c>
      <c r="K126" s="1">
        <v>354</v>
      </c>
      <c r="L126">
        <v>34365189</v>
      </c>
    </row>
    <row r="127" spans="1:12" x14ac:dyDescent="0.25">
      <c r="A127" s="2" t="s">
        <v>190</v>
      </c>
      <c r="B127" s="2" t="s">
        <v>191</v>
      </c>
      <c r="C127" s="2" t="s">
        <v>25</v>
      </c>
      <c r="D127" s="1">
        <v>490</v>
      </c>
      <c r="E127" s="2" t="s">
        <v>27</v>
      </c>
      <c r="F127" s="2" t="s">
        <v>28</v>
      </c>
      <c r="G127" s="2" t="s">
        <v>170</v>
      </c>
      <c r="H127">
        <v>2025</v>
      </c>
      <c r="I127" s="2" t="s">
        <v>25</v>
      </c>
      <c r="J127" s="2" t="s">
        <v>30</v>
      </c>
      <c r="K127" s="1">
        <v>490</v>
      </c>
      <c r="L127">
        <v>34364906</v>
      </c>
    </row>
    <row r="128" spans="1:12" x14ac:dyDescent="0.25">
      <c r="A128" s="2" t="s">
        <v>192</v>
      </c>
      <c r="B128" s="2" t="s">
        <v>193</v>
      </c>
      <c r="C128" s="2" t="s">
        <v>25</v>
      </c>
      <c r="D128" s="1">
        <v>20000</v>
      </c>
      <c r="E128" s="2" t="s">
        <v>27</v>
      </c>
      <c r="F128" s="2" t="s">
        <v>28</v>
      </c>
      <c r="G128" s="2" t="s">
        <v>194</v>
      </c>
      <c r="H128">
        <v>2025</v>
      </c>
      <c r="I128" s="2" t="s">
        <v>25</v>
      </c>
      <c r="J128" s="2" t="s">
        <v>30</v>
      </c>
      <c r="K128" s="1">
        <v>20000</v>
      </c>
      <c r="L128">
        <v>34347939</v>
      </c>
    </row>
    <row r="129" spans="1:12" x14ac:dyDescent="0.25">
      <c r="A129" s="2" t="s">
        <v>70</v>
      </c>
      <c r="B129" s="2" t="s">
        <v>195</v>
      </c>
      <c r="C129" s="2" t="s">
        <v>25</v>
      </c>
      <c r="D129" s="1">
        <v>6120</v>
      </c>
      <c r="E129" s="2" t="s">
        <v>27</v>
      </c>
      <c r="F129" s="2" t="s">
        <v>28</v>
      </c>
      <c r="G129" s="2" t="s">
        <v>194</v>
      </c>
      <c r="H129">
        <v>2025</v>
      </c>
      <c r="I129" s="2" t="s">
        <v>25</v>
      </c>
      <c r="J129" s="2" t="s">
        <v>30</v>
      </c>
      <c r="K129" s="1">
        <v>6120</v>
      </c>
      <c r="L129">
        <v>34223498</v>
      </c>
    </row>
    <row r="130" spans="1:12" x14ac:dyDescent="0.25">
      <c r="A130" s="2" t="s">
        <v>70</v>
      </c>
      <c r="B130" s="2" t="s">
        <v>196</v>
      </c>
      <c r="C130" s="2" t="s">
        <v>25</v>
      </c>
      <c r="D130" s="1">
        <v>990</v>
      </c>
      <c r="E130" s="2" t="s">
        <v>27</v>
      </c>
      <c r="F130" s="2" t="s">
        <v>28</v>
      </c>
      <c r="G130" s="2" t="s">
        <v>194</v>
      </c>
      <c r="H130">
        <v>2025</v>
      </c>
      <c r="I130" s="2" t="s">
        <v>25</v>
      </c>
      <c r="J130" s="2" t="s">
        <v>30</v>
      </c>
      <c r="K130" s="1">
        <v>990</v>
      </c>
      <c r="L130">
        <v>34220659</v>
      </c>
    </row>
    <row r="131" spans="1:12" x14ac:dyDescent="0.25">
      <c r="A131" s="2" t="s">
        <v>44</v>
      </c>
      <c r="B131" s="2" t="s">
        <v>45</v>
      </c>
      <c r="C131" s="2" t="s">
        <v>25</v>
      </c>
      <c r="D131" s="1">
        <v>180</v>
      </c>
      <c r="E131" s="2" t="s">
        <v>27</v>
      </c>
      <c r="F131" s="2" t="s">
        <v>28</v>
      </c>
      <c r="G131" s="2" t="s">
        <v>194</v>
      </c>
      <c r="H131">
        <v>2025</v>
      </c>
      <c r="I131" s="2" t="s">
        <v>25</v>
      </c>
      <c r="J131" s="2" t="s">
        <v>30</v>
      </c>
      <c r="K131" s="1">
        <v>180</v>
      </c>
      <c r="L131">
        <v>34092354</v>
      </c>
    </row>
    <row r="132" spans="1:12" x14ac:dyDescent="0.25">
      <c r="A132" s="2" t="s">
        <v>197</v>
      </c>
      <c r="B132" s="2" t="s">
        <v>198</v>
      </c>
      <c r="C132" s="2" t="s">
        <v>25</v>
      </c>
      <c r="D132" s="1">
        <v>485</v>
      </c>
      <c r="E132" s="2" t="s">
        <v>27</v>
      </c>
      <c r="F132" s="2" t="s">
        <v>28</v>
      </c>
      <c r="G132" s="2" t="s">
        <v>194</v>
      </c>
      <c r="H132">
        <v>2025</v>
      </c>
      <c r="I132" s="2" t="s">
        <v>25</v>
      </c>
      <c r="J132" s="2" t="s">
        <v>30</v>
      </c>
      <c r="K132" s="1">
        <v>485</v>
      </c>
      <c r="L132">
        <v>34067581</v>
      </c>
    </row>
    <row r="133" spans="1:12" x14ac:dyDescent="0.25">
      <c r="A133" s="2" t="s">
        <v>199</v>
      </c>
      <c r="B133" s="2" t="s">
        <v>200</v>
      </c>
      <c r="C133" s="2" t="s">
        <v>25</v>
      </c>
      <c r="D133" s="1">
        <v>15000</v>
      </c>
      <c r="E133" s="2" t="s">
        <v>27</v>
      </c>
      <c r="F133" s="2" t="s">
        <v>28</v>
      </c>
      <c r="G133" s="2" t="s">
        <v>194</v>
      </c>
      <c r="H133">
        <v>2025</v>
      </c>
      <c r="I133" s="2" t="s">
        <v>25</v>
      </c>
      <c r="J133" s="2" t="s">
        <v>30</v>
      </c>
      <c r="K133" s="1">
        <v>15000</v>
      </c>
      <c r="L133">
        <v>34067367</v>
      </c>
    </row>
    <row r="134" spans="1:12" x14ac:dyDescent="0.25">
      <c r="A134" s="2" t="s">
        <v>61</v>
      </c>
      <c r="B134" s="2" t="s">
        <v>201</v>
      </c>
      <c r="C134" s="2" t="s">
        <v>25</v>
      </c>
      <c r="D134" s="1">
        <v>1090</v>
      </c>
      <c r="E134" s="2" t="s">
        <v>27</v>
      </c>
      <c r="F134" s="2" t="s">
        <v>28</v>
      </c>
      <c r="G134" s="2" t="s">
        <v>194</v>
      </c>
      <c r="H134">
        <v>2025</v>
      </c>
      <c r="I134" s="2" t="s">
        <v>25</v>
      </c>
      <c r="J134" s="2" t="s">
        <v>30</v>
      </c>
      <c r="K134" s="1">
        <v>1090</v>
      </c>
      <c r="L134">
        <v>34067012</v>
      </c>
    </row>
    <row r="135" spans="1:12" x14ac:dyDescent="0.25">
      <c r="A135" s="2" t="s">
        <v>41</v>
      </c>
      <c r="B135" s="2" t="s">
        <v>202</v>
      </c>
      <c r="C135" s="2" t="s">
        <v>25</v>
      </c>
      <c r="D135" s="1">
        <v>26215</v>
      </c>
      <c r="E135" s="2" t="s">
        <v>27</v>
      </c>
      <c r="F135" s="2" t="s">
        <v>28</v>
      </c>
      <c r="G135" s="2" t="s">
        <v>194</v>
      </c>
      <c r="H135">
        <v>2025</v>
      </c>
      <c r="I135" s="2" t="s">
        <v>25</v>
      </c>
      <c r="J135" s="2" t="s">
        <v>30</v>
      </c>
      <c r="K135" s="1">
        <v>26215</v>
      </c>
      <c r="L135">
        <v>34066806</v>
      </c>
    </row>
    <row r="136" spans="1:12" x14ac:dyDescent="0.25">
      <c r="A136" s="2" t="s">
        <v>129</v>
      </c>
      <c r="B136" s="2" t="s">
        <v>130</v>
      </c>
      <c r="C136" s="2" t="s">
        <v>25</v>
      </c>
      <c r="D136" s="1">
        <v>234</v>
      </c>
      <c r="E136" s="2" t="s">
        <v>27</v>
      </c>
      <c r="F136" s="2" t="s">
        <v>28</v>
      </c>
      <c r="G136" s="2" t="s">
        <v>194</v>
      </c>
      <c r="H136">
        <v>2025</v>
      </c>
      <c r="I136" s="2" t="s">
        <v>25</v>
      </c>
      <c r="J136" s="2" t="s">
        <v>30</v>
      </c>
      <c r="K136" s="1">
        <v>234</v>
      </c>
      <c r="L136">
        <v>34066589</v>
      </c>
    </row>
    <row r="137" spans="1:12" x14ac:dyDescent="0.25">
      <c r="A137" s="2" t="s">
        <v>203</v>
      </c>
      <c r="B137" s="2" t="s">
        <v>204</v>
      </c>
      <c r="C137" s="2" t="s">
        <v>25</v>
      </c>
      <c r="D137" s="1">
        <v>144</v>
      </c>
      <c r="E137" s="2" t="s">
        <v>27</v>
      </c>
      <c r="F137" s="2" t="s">
        <v>28</v>
      </c>
      <c r="G137" s="2" t="s">
        <v>194</v>
      </c>
      <c r="H137">
        <v>2025</v>
      </c>
      <c r="I137" s="2" t="s">
        <v>25</v>
      </c>
      <c r="J137" s="2" t="s">
        <v>30</v>
      </c>
      <c r="K137" s="1">
        <v>144</v>
      </c>
      <c r="L137">
        <v>34064817</v>
      </c>
    </row>
    <row r="138" spans="1:12" x14ac:dyDescent="0.25">
      <c r="A138" s="2" t="s">
        <v>100</v>
      </c>
      <c r="B138" s="2" t="s">
        <v>205</v>
      </c>
      <c r="C138" s="2" t="s">
        <v>25</v>
      </c>
      <c r="D138" s="1">
        <v>890</v>
      </c>
      <c r="E138" s="2" t="s">
        <v>27</v>
      </c>
      <c r="F138" s="2" t="s">
        <v>28</v>
      </c>
      <c r="G138" s="2" t="s">
        <v>194</v>
      </c>
      <c r="H138">
        <v>2025</v>
      </c>
      <c r="I138" s="2" t="s">
        <v>25</v>
      </c>
      <c r="J138" s="2" t="s">
        <v>30</v>
      </c>
      <c r="K138" s="1">
        <v>890</v>
      </c>
      <c r="L138">
        <v>34063759</v>
      </c>
    </row>
    <row r="139" spans="1:12" x14ac:dyDescent="0.25">
      <c r="A139" s="2" t="s">
        <v>59</v>
      </c>
      <c r="B139" s="2" t="s">
        <v>206</v>
      </c>
      <c r="C139" s="2" t="s">
        <v>25</v>
      </c>
      <c r="D139" s="1">
        <v>3784</v>
      </c>
      <c r="E139" s="2" t="s">
        <v>27</v>
      </c>
      <c r="F139" s="2" t="s">
        <v>28</v>
      </c>
      <c r="G139" s="2" t="s">
        <v>194</v>
      </c>
      <c r="H139">
        <v>2025</v>
      </c>
      <c r="I139" s="2" t="s">
        <v>25</v>
      </c>
      <c r="J139" s="2" t="s">
        <v>30</v>
      </c>
      <c r="K139" s="1">
        <v>3784</v>
      </c>
      <c r="L139">
        <v>34062573</v>
      </c>
    </row>
    <row r="140" spans="1:12" x14ac:dyDescent="0.25">
      <c r="A140" s="2" t="s">
        <v>46</v>
      </c>
      <c r="B140" s="2" t="s">
        <v>86</v>
      </c>
      <c r="C140" s="2" t="s">
        <v>25</v>
      </c>
      <c r="D140" s="1">
        <v>1041</v>
      </c>
      <c r="E140" s="2" t="s">
        <v>27</v>
      </c>
      <c r="F140" s="2" t="s">
        <v>28</v>
      </c>
      <c r="G140" s="2" t="s">
        <v>194</v>
      </c>
      <c r="H140">
        <v>2025</v>
      </c>
      <c r="I140" s="2" t="s">
        <v>25</v>
      </c>
      <c r="J140" s="2" t="s">
        <v>30</v>
      </c>
      <c r="K140" s="1">
        <v>1041</v>
      </c>
      <c r="L140">
        <v>34061171</v>
      </c>
    </row>
    <row r="141" spans="1:12" x14ac:dyDescent="0.25">
      <c r="A141" s="2" t="s">
        <v>112</v>
      </c>
      <c r="B141" s="2" t="s">
        <v>207</v>
      </c>
      <c r="C141" s="2" t="s">
        <v>25</v>
      </c>
      <c r="D141" s="1">
        <v>3992.76</v>
      </c>
      <c r="E141" s="2" t="s">
        <v>27</v>
      </c>
      <c r="F141" s="2" t="s">
        <v>28</v>
      </c>
      <c r="G141" s="2" t="s">
        <v>208</v>
      </c>
      <c r="H141">
        <v>2025</v>
      </c>
      <c r="I141" s="2" t="s">
        <v>25</v>
      </c>
      <c r="J141" s="2" t="s">
        <v>30</v>
      </c>
      <c r="K141" s="1">
        <v>3992.76</v>
      </c>
      <c r="L141">
        <v>34001310</v>
      </c>
    </row>
    <row r="142" spans="1:12" x14ac:dyDescent="0.25">
      <c r="A142" s="2" t="s">
        <v>112</v>
      </c>
      <c r="B142" s="2" t="s">
        <v>209</v>
      </c>
      <c r="C142" s="2" t="s">
        <v>65</v>
      </c>
      <c r="D142" s="1">
        <v>33285.46</v>
      </c>
      <c r="E142" s="2" t="s">
        <v>27</v>
      </c>
      <c r="F142" s="2" t="s">
        <v>28</v>
      </c>
      <c r="G142" s="2" t="s">
        <v>194</v>
      </c>
      <c r="H142">
        <v>2025</v>
      </c>
      <c r="I142" s="2" t="s">
        <v>25</v>
      </c>
      <c r="J142" s="2" t="s">
        <v>67</v>
      </c>
      <c r="K142" s="1">
        <v>33285.46</v>
      </c>
      <c r="L142">
        <v>33970904</v>
      </c>
    </row>
    <row r="143" spans="1:12" x14ac:dyDescent="0.25">
      <c r="A143" s="2" t="s">
        <v>210</v>
      </c>
      <c r="B143" s="2" t="s">
        <v>211</v>
      </c>
      <c r="C143" s="2" t="s">
        <v>25</v>
      </c>
      <c r="D143" s="1">
        <v>10000</v>
      </c>
      <c r="E143" s="2" t="s">
        <v>27</v>
      </c>
      <c r="F143" s="2" t="s">
        <v>28</v>
      </c>
      <c r="G143" s="2" t="s">
        <v>208</v>
      </c>
      <c r="H143">
        <v>2025</v>
      </c>
      <c r="I143" s="2" t="s">
        <v>25</v>
      </c>
      <c r="J143" s="2" t="s">
        <v>30</v>
      </c>
      <c r="K143" s="1">
        <v>10000</v>
      </c>
      <c r="L143">
        <v>33960191</v>
      </c>
    </row>
    <row r="144" spans="1:12" x14ac:dyDescent="0.25">
      <c r="A144" s="2" t="s">
        <v>212</v>
      </c>
      <c r="B144" s="2" t="s">
        <v>213</v>
      </c>
      <c r="C144" s="2" t="s">
        <v>25</v>
      </c>
      <c r="D144" s="1">
        <v>17700</v>
      </c>
      <c r="E144" s="2" t="s">
        <v>27</v>
      </c>
      <c r="F144" s="2" t="s">
        <v>28</v>
      </c>
      <c r="G144" s="2" t="s">
        <v>208</v>
      </c>
      <c r="H144">
        <v>2025</v>
      </c>
      <c r="I144" s="2" t="s">
        <v>25</v>
      </c>
      <c r="J144" s="2" t="s">
        <v>30</v>
      </c>
      <c r="K144" s="1">
        <v>17700</v>
      </c>
      <c r="L144">
        <v>33893499</v>
      </c>
    </row>
    <row r="145" spans="1:12" x14ac:dyDescent="0.25">
      <c r="A145" s="2" t="s">
        <v>214</v>
      </c>
      <c r="B145" s="2" t="s">
        <v>215</v>
      </c>
      <c r="C145" s="2" t="s">
        <v>25</v>
      </c>
      <c r="D145" s="1">
        <v>12600</v>
      </c>
      <c r="E145" s="2" t="s">
        <v>27</v>
      </c>
      <c r="F145" s="2" t="s">
        <v>28</v>
      </c>
      <c r="G145" s="2" t="s">
        <v>208</v>
      </c>
      <c r="H145">
        <v>2025</v>
      </c>
      <c r="I145" s="2" t="s">
        <v>25</v>
      </c>
      <c r="J145" s="2" t="s">
        <v>30</v>
      </c>
      <c r="K145" s="1">
        <v>12600</v>
      </c>
      <c r="L145">
        <v>33881942</v>
      </c>
    </row>
    <row r="146" spans="1:12" x14ac:dyDescent="0.25">
      <c r="A146" s="2" t="s">
        <v>167</v>
      </c>
      <c r="B146" s="2" t="s">
        <v>168</v>
      </c>
      <c r="C146" s="2" t="s">
        <v>25</v>
      </c>
      <c r="D146" s="1">
        <v>79560</v>
      </c>
      <c r="E146" s="2" t="s">
        <v>27</v>
      </c>
      <c r="F146" s="2" t="s">
        <v>28</v>
      </c>
      <c r="G146" s="2" t="s">
        <v>208</v>
      </c>
      <c r="H146">
        <v>2025</v>
      </c>
      <c r="I146" s="2" t="s">
        <v>25</v>
      </c>
      <c r="J146" s="2" t="s">
        <v>30</v>
      </c>
      <c r="K146" s="1">
        <v>79560</v>
      </c>
      <c r="L146">
        <v>33877169</v>
      </c>
    </row>
    <row r="147" spans="1:12" x14ac:dyDescent="0.25">
      <c r="A147" s="2" t="s">
        <v>163</v>
      </c>
      <c r="B147" s="2" t="s">
        <v>216</v>
      </c>
      <c r="C147" s="2" t="s">
        <v>25</v>
      </c>
      <c r="D147" s="1">
        <v>540</v>
      </c>
      <c r="E147" s="2" t="s">
        <v>27</v>
      </c>
      <c r="F147" s="2" t="s">
        <v>28</v>
      </c>
      <c r="G147" s="2" t="s">
        <v>208</v>
      </c>
      <c r="H147">
        <v>2025</v>
      </c>
      <c r="I147" s="2" t="s">
        <v>25</v>
      </c>
      <c r="J147" s="2" t="s">
        <v>30</v>
      </c>
      <c r="K147" s="1">
        <v>540</v>
      </c>
      <c r="L147">
        <v>33666409</v>
      </c>
    </row>
    <row r="148" spans="1:12" x14ac:dyDescent="0.25">
      <c r="A148" s="2" t="s">
        <v>44</v>
      </c>
      <c r="B148" s="2" t="s">
        <v>217</v>
      </c>
      <c r="C148" s="2" t="s">
        <v>25</v>
      </c>
      <c r="D148" s="1">
        <v>250</v>
      </c>
      <c r="E148" s="2" t="s">
        <v>27</v>
      </c>
      <c r="F148" s="2" t="s">
        <v>28</v>
      </c>
      <c r="G148" s="2" t="s">
        <v>208</v>
      </c>
      <c r="H148">
        <v>2025</v>
      </c>
      <c r="I148" s="2" t="s">
        <v>25</v>
      </c>
      <c r="J148" s="2" t="s">
        <v>30</v>
      </c>
      <c r="K148" s="1">
        <v>250</v>
      </c>
      <c r="L148">
        <v>33635823</v>
      </c>
    </row>
    <row r="149" spans="1:12" x14ac:dyDescent="0.25">
      <c r="A149" s="2" t="s">
        <v>218</v>
      </c>
      <c r="B149" s="2" t="s">
        <v>219</v>
      </c>
      <c r="C149" s="2" t="s">
        <v>65</v>
      </c>
      <c r="D149" s="1">
        <v>103149.2</v>
      </c>
      <c r="E149" s="2" t="s">
        <v>27</v>
      </c>
      <c r="F149" s="2" t="s">
        <v>28</v>
      </c>
      <c r="G149" s="2" t="s">
        <v>208</v>
      </c>
      <c r="H149">
        <v>2025</v>
      </c>
      <c r="I149" s="2" t="s">
        <v>220</v>
      </c>
      <c r="J149" s="2" t="s">
        <v>67</v>
      </c>
      <c r="K149" s="1">
        <v>103149.2</v>
      </c>
      <c r="L149">
        <v>33612561</v>
      </c>
    </row>
    <row r="150" spans="1:12" x14ac:dyDescent="0.25">
      <c r="A150" s="2" t="s">
        <v>24</v>
      </c>
      <c r="B150" s="2" t="s">
        <v>221</v>
      </c>
      <c r="C150" s="2" t="s">
        <v>25</v>
      </c>
      <c r="D150" s="1">
        <v>1680</v>
      </c>
      <c r="E150" s="2" t="s">
        <v>27</v>
      </c>
      <c r="F150" s="2" t="s">
        <v>28</v>
      </c>
      <c r="G150" s="2" t="s">
        <v>208</v>
      </c>
      <c r="H150">
        <v>2025</v>
      </c>
      <c r="I150" s="2" t="s">
        <v>25</v>
      </c>
      <c r="J150" s="2" t="s">
        <v>30</v>
      </c>
      <c r="K150" s="1">
        <v>1680</v>
      </c>
      <c r="L150">
        <v>33541134</v>
      </c>
    </row>
    <row r="151" spans="1:12" x14ac:dyDescent="0.25">
      <c r="A151" s="2" t="s">
        <v>222</v>
      </c>
      <c r="B151" s="2" t="s">
        <v>223</v>
      </c>
      <c r="C151" s="2" t="s">
        <v>25</v>
      </c>
      <c r="D151" s="1">
        <v>5350</v>
      </c>
      <c r="E151" s="2" t="s">
        <v>27</v>
      </c>
      <c r="F151" s="2" t="s">
        <v>28</v>
      </c>
      <c r="G151" s="2" t="s">
        <v>208</v>
      </c>
      <c r="H151">
        <v>2025</v>
      </c>
      <c r="I151" s="2" t="s">
        <v>220</v>
      </c>
      <c r="J151" s="2" t="s">
        <v>30</v>
      </c>
      <c r="K151" s="1">
        <v>5350</v>
      </c>
      <c r="L151">
        <v>33523969</v>
      </c>
    </row>
    <row r="152" spans="1:12" x14ac:dyDescent="0.25">
      <c r="A152" s="2" t="s">
        <v>218</v>
      </c>
      <c r="B152" s="2" t="s">
        <v>224</v>
      </c>
      <c r="C152" s="2" t="s">
        <v>25</v>
      </c>
      <c r="D152" s="1">
        <v>3850</v>
      </c>
      <c r="E152" s="2" t="s">
        <v>27</v>
      </c>
      <c r="F152" s="2" t="s">
        <v>28</v>
      </c>
      <c r="G152" s="2" t="s">
        <v>208</v>
      </c>
      <c r="H152">
        <v>2025</v>
      </c>
      <c r="I152" s="2" t="s">
        <v>220</v>
      </c>
      <c r="J152" s="2" t="s">
        <v>30</v>
      </c>
      <c r="K152" s="1">
        <v>3850</v>
      </c>
      <c r="L152">
        <v>33523374</v>
      </c>
    </row>
    <row r="153" spans="1:12" x14ac:dyDescent="0.25">
      <c r="A153" s="2" t="s">
        <v>76</v>
      </c>
      <c r="B153" s="2" t="s">
        <v>225</v>
      </c>
      <c r="C153" s="2" t="s">
        <v>25</v>
      </c>
      <c r="D153" s="1">
        <v>15000</v>
      </c>
      <c r="E153" s="2" t="s">
        <v>27</v>
      </c>
      <c r="F153" s="2" t="s">
        <v>28</v>
      </c>
      <c r="G153" s="2" t="s">
        <v>208</v>
      </c>
      <c r="H153">
        <v>2025</v>
      </c>
      <c r="I153" s="2" t="s">
        <v>25</v>
      </c>
      <c r="J153" s="2" t="s">
        <v>30</v>
      </c>
      <c r="K153" s="1">
        <v>15000</v>
      </c>
      <c r="L153">
        <v>33499098</v>
      </c>
    </row>
    <row r="154" spans="1:12" x14ac:dyDescent="0.25">
      <c r="A154" s="2" t="s">
        <v>222</v>
      </c>
      <c r="B154" s="2" t="s">
        <v>226</v>
      </c>
      <c r="C154" s="2" t="s">
        <v>65</v>
      </c>
      <c r="D154" s="1">
        <v>143380</v>
      </c>
      <c r="E154" s="2" t="s">
        <v>27</v>
      </c>
      <c r="F154" s="2" t="s">
        <v>28</v>
      </c>
      <c r="G154" s="2" t="s">
        <v>208</v>
      </c>
      <c r="H154">
        <v>2025</v>
      </c>
      <c r="I154" s="2" t="s">
        <v>220</v>
      </c>
      <c r="J154" s="2" t="s">
        <v>67</v>
      </c>
      <c r="K154" s="1">
        <v>143380</v>
      </c>
      <c r="L154">
        <v>33477629</v>
      </c>
    </row>
    <row r="155" spans="1:12" x14ac:dyDescent="0.25">
      <c r="A155" s="2" t="s">
        <v>63</v>
      </c>
      <c r="B155" s="2" t="s">
        <v>64</v>
      </c>
      <c r="C155" s="2" t="s">
        <v>25</v>
      </c>
      <c r="D155" s="1">
        <v>1252800</v>
      </c>
      <c r="E155" s="2" t="s">
        <v>27</v>
      </c>
      <c r="F155" s="2" t="s">
        <v>28</v>
      </c>
      <c r="G155" s="2" t="s">
        <v>208</v>
      </c>
      <c r="H155">
        <v>2025</v>
      </c>
      <c r="I155" s="2" t="s">
        <v>66</v>
      </c>
      <c r="J155" s="2" t="s">
        <v>30</v>
      </c>
      <c r="K155" s="1">
        <v>1252800</v>
      </c>
      <c r="L155">
        <v>33473948</v>
      </c>
    </row>
    <row r="156" spans="1:12" x14ac:dyDescent="0.25">
      <c r="A156" s="2" t="s">
        <v>73</v>
      </c>
      <c r="B156" s="2" t="s">
        <v>74</v>
      </c>
      <c r="C156" s="2" t="s">
        <v>65</v>
      </c>
      <c r="D156" s="1">
        <v>4696185.5999999996</v>
      </c>
      <c r="E156" s="2" t="s">
        <v>27</v>
      </c>
      <c r="F156" s="2" t="s">
        <v>28</v>
      </c>
      <c r="G156" s="2" t="s">
        <v>208</v>
      </c>
      <c r="H156">
        <v>2025</v>
      </c>
      <c r="I156" s="2" t="s">
        <v>66</v>
      </c>
      <c r="J156" s="2" t="s">
        <v>67</v>
      </c>
      <c r="K156" s="1">
        <v>4696185.5999999996</v>
      </c>
      <c r="L156">
        <v>33473609</v>
      </c>
    </row>
    <row r="157" spans="1:12" x14ac:dyDescent="0.25">
      <c r="A157" s="2" t="s">
        <v>63</v>
      </c>
      <c r="B157" s="2" t="s">
        <v>64</v>
      </c>
      <c r="C157" s="2" t="s">
        <v>65</v>
      </c>
      <c r="D157" s="1">
        <v>178130</v>
      </c>
      <c r="E157" s="2" t="s">
        <v>27</v>
      </c>
      <c r="F157" s="2" t="s">
        <v>28</v>
      </c>
      <c r="G157" s="2" t="s">
        <v>208</v>
      </c>
      <c r="H157">
        <v>2025</v>
      </c>
      <c r="I157" s="2" t="s">
        <v>66</v>
      </c>
      <c r="J157" s="2" t="s">
        <v>67</v>
      </c>
      <c r="K157" s="1">
        <v>178130</v>
      </c>
      <c r="L157">
        <v>33473307</v>
      </c>
    </row>
    <row r="158" spans="1:12" x14ac:dyDescent="0.25">
      <c r="A158" s="2" t="s">
        <v>227</v>
      </c>
      <c r="B158" s="2" t="s">
        <v>228</v>
      </c>
      <c r="C158" s="2" t="s">
        <v>25</v>
      </c>
      <c r="D158" s="1">
        <v>34610.36</v>
      </c>
      <c r="E158" s="2" t="s">
        <v>27</v>
      </c>
      <c r="F158" s="2" t="s">
        <v>28</v>
      </c>
      <c r="G158" s="2" t="s">
        <v>208</v>
      </c>
      <c r="H158">
        <v>2025</v>
      </c>
      <c r="I158" s="2" t="s">
        <v>25</v>
      </c>
      <c r="J158" s="2" t="s">
        <v>67</v>
      </c>
      <c r="K158" s="1">
        <v>34610.36</v>
      </c>
      <c r="L158">
        <v>33458112</v>
      </c>
    </row>
  </sheetData>
  <dataValidations count="3">
    <dataValidation operator="equal" allowBlank="1" showErrorMessage="1" sqref="A1:L2 J159:ALU1158 I3:I1158 A3:B1158 L3:L158" xr:uid="{00000000-0002-0000-0000-000000000000}">
      <formula1>0</formula1>
      <formula2>0</formula2>
    </dataValidation>
    <dataValidation type="decimal" operator="greaterThan" allowBlank="1" showErrorMessage="1" sqref="K3:K158" xr:uid="{00000000-0002-0000-0000-000008000000}">
      <formula1>0</formula1>
      <formula2>0</formula2>
    </dataValidation>
    <dataValidation type="decimal" operator="greaterThanOrEqual" allowBlank="1" showErrorMessage="1" sqref="D3:D1158" xr:uid="{00000000-0002-0000-0000-000004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ErrorMessage="1" xr:uid="{00000000-0002-0000-0000-000007000000}">
          <x14:formula1>
            <xm:f>'Джерело фінансування. тип'!$A$1:$A$7</xm:f>
          </x14:formula1>
          <x14:formula2>
            <xm:f>0</xm:f>
          </x14:formula2>
          <xm:sqref>J3:J158</xm:sqref>
        </x14:dataValidation>
        <x14:dataValidation type="list" operator="equal" allowBlank="1" showErrorMessage="1" xr:uid="{00000000-0002-0000-0000-000001000000}">
          <x14:formula1>
            <xm:f>'Тип процедури'!$A$1:$A$10</xm:f>
          </x14:formula1>
          <x14:formula2>
            <xm:f>0</xm:f>
          </x14:formula2>
          <xm:sqref>F3:F1158</xm:sqref>
        </x14:dataValidation>
        <x14:dataValidation type="list" operator="equal" allowBlank="1" showErrorMessage="1" xr:uid="{00000000-0002-0000-0000-000002000000}">
          <x14:formula1>
            <xm:f>Рік!$A$1:$A$3</xm:f>
          </x14:formula1>
          <x14:formula2>
            <xm:f>0</xm:f>
          </x14:formula2>
          <xm:sqref>H3:H1158</xm:sqref>
        </x14:dataValidation>
        <x14:dataValidation type="list" operator="equal" allowBlank="1" showErrorMessage="1" xr:uid="{00000000-0002-0000-0000-000003000000}">
          <x14:formula1>
            <xm:f>КЕКВ!$A$1:$A$56</xm:f>
          </x14:formula1>
          <x14:formula2>
            <xm:f>0</xm:f>
          </x14:formula2>
          <xm:sqref>C3:C1158</xm:sqref>
        </x14:dataValidation>
        <x14:dataValidation type="list" operator="equal" allowBlank="1" showErrorMessage="1" xr:uid="{00000000-0002-0000-0000-000005000000}">
          <x14:formula1>
            <xm:f>Валюти!$A$1:$A$5</xm:f>
          </x14:formula1>
          <x14:formula2>
            <xm:f>0</xm:f>
          </x14:formula2>
          <xm:sqref>E3:E1158</xm:sqref>
        </x14:dataValidation>
        <x14:dataValidation type="list" operator="equal" allowBlank="1" showErrorMessage="1" xr:uid="{00000000-0002-0000-0000-000006000000}">
          <x14:formula1>
            <xm:f>'Початок проведення закупівлі'!$A$1:$A$36</xm:f>
          </x14:formula1>
          <x14:formula2>
            <xm:f>0</xm:f>
          </x14:formula2>
          <xm:sqref>G3:G1158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>
      <selection activeCellId="1" sqref="B1:B1048576 A1"/>
    </sheetView>
  </sheetViews>
  <sheetFormatPr defaultColWidth="11.54296875" defaultRowHeight="12.5" x14ac:dyDescent="0.25"/>
  <cols>
    <col min="1" max="1" width="43.453125" customWidth="1"/>
    <col min="2" max="2" width="20.7265625" customWidth="1"/>
  </cols>
  <sheetData>
    <row r="1" spans="1:2" ht="60.4" customHeight="1" x14ac:dyDescent="0.35">
      <c r="A1" s="6" t="s">
        <v>232</v>
      </c>
      <c r="B1" s="6" t="s">
        <v>233</v>
      </c>
    </row>
    <row r="2" spans="1:2" ht="60.4" customHeight="1" x14ac:dyDescent="0.35">
      <c r="A2" s="6" t="s">
        <v>230</v>
      </c>
      <c r="B2" s="6" t="s">
        <v>234</v>
      </c>
    </row>
    <row r="3" spans="1:2" ht="60.4" customHeight="1" x14ac:dyDescent="0.35">
      <c r="A3" s="6" t="s">
        <v>75</v>
      </c>
      <c r="B3" s="6" t="s">
        <v>235</v>
      </c>
    </row>
    <row r="4" spans="1:2" ht="60.4" customHeight="1" x14ac:dyDescent="0.35">
      <c r="A4" s="6" t="s">
        <v>236</v>
      </c>
      <c r="B4" s="6" t="s">
        <v>237</v>
      </c>
    </row>
    <row r="5" spans="1:2" ht="60.4" customHeight="1" x14ac:dyDescent="0.35">
      <c r="A5" s="6" t="s">
        <v>238</v>
      </c>
      <c r="B5" s="6" t="s">
        <v>239</v>
      </c>
    </row>
    <row r="6" spans="1:2" ht="60.4" customHeight="1" x14ac:dyDescent="0.35">
      <c r="A6" s="6" t="s">
        <v>28</v>
      </c>
      <c r="B6" s="6" t="s">
        <v>240</v>
      </c>
    </row>
    <row r="7" spans="1:2" ht="60.4" customHeight="1" x14ac:dyDescent="0.35">
      <c r="A7" s="6" t="s">
        <v>231</v>
      </c>
      <c r="B7" s="6" t="s">
        <v>241</v>
      </c>
    </row>
    <row r="8" spans="1:2" ht="60.4" customHeight="1" x14ac:dyDescent="0.35">
      <c r="A8" s="6" t="s">
        <v>229</v>
      </c>
      <c r="B8" s="6" t="s">
        <v>242</v>
      </c>
    </row>
    <row r="9" spans="1:2" ht="60.4" customHeight="1" x14ac:dyDescent="0.35">
      <c r="A9" s="6" t="s">
        <v>243</v>
      </c>
      <c r="B9" s="6" t="s">
        <v>244</v>
      </c>
    </row>
    <row r="10" spans="1:2" ht="60.4" customHeight="1" x14ac:dyDescent="0.35">
      <c r="A10" s="6" t="s">
        <v>245</v>
      </c>
      <c r="B10" s="6" t="s">
        <v>246</v>
      </c>
    </row>
    <row r="11" spans="1:2" ht="60.4" customHeight="1" x14ac:dyDescent="0.35">
      <c r="A11" s="6" t="s">
        <v>247</v>
      </c>
      <c r="B11" s="6" t="s">
        <v>248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>
      <selection activeCellId="1" sqref="B1:B1048576 A1"/>
    </sheetView>
  </sheetViews>
  <sheetFormatPr defaultColWidth="11.54296875" defaultRowHeight="12.5" x14ac:dyDescent="0.25"/>
  <cols>
    <col min="1" max="1" width="43.26953125" customWidth="1"/>
  </cols>
  <sheetData>
    <row r="1" spans="1:1" x14ac:dyDescent="0.25">
      <c r="A1" t="s">
        <v>27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>
      <selection activeCellId="1" sqref="B1:B1048576 A1"/>
    </sheetView>
  </sheetViews>
  <sheetFormatPr defaultColWidth="11.54296875" defaultRowHeight="12.5" x14ac:dyDescent="0.25"/>
  <cols>
    <col min="1" max="1" width="43.26953125" customWidth="1"/>
  </cols>
  <sheetData>
    <row r="1" spans="1:1" ht="60.4" customHeight="1" x14ac:dyDescent="0.25">
      <c r="A1">
        <f ca="1">YEAR(NOW() )-1</f>
        <v>2024</v>
      </c>
    </row>
    <row r="2" spans="1:1" ht="60.4" customHeight="1" x14ac:dyDescent="0.25">
      <c r="A2">
        <f ca="1">YEAR(NOW() )</f>
        <v>2025</v>
      </c>
    </row>
    <row r="3" spans="1:1" ht="60.4" customHeight="1" x14ac:dyDescent="0.25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zoomScaleNormal="100" workbookViewId="0">
      <selection activeCellId="1" sqref="B1:B1048576 A1"/>
    </sheetView>
  </sheetViews>
  <sheetFormatPr defaultColWidth="11.54296875" defaultRowHeight="12.5" x14ac:dyDescent="0.25"/>
  <sheetData>
    <row r="1" spans="1:1" x14ac:dyDescent="0.25">
      <c r="A1" t="str">
        <f ca="1">CONCATENATE( "01.01.",YEAR(NOW())-1)</f>
        <v>01.01.2024</v>
      </c>
    </row>
    <row r="2" spans="1:1" x14ac:dyDescent="0.25">
      <c r="A2" t="str">
        <f ca="1">CONCATENATE( "01.02.",YEAR(NOW())-1)</f>
        <v>01.02.2024</v>
      </c>
    </row>
    <row r="3" spans="1:1" x14ac:dyDescent="0.25">
      <c r="A3" t="str">
        <f ca="1">CONCATENATE( "01.03.",YEAR(NOW())-1)</f>
        <v>01.03.2024</v>
      </c>
    </row>
    <row r="4" spans="1:1" x14ac:dyDescent="0.25">
      <c r="A4" t="str">
        <f ca="1">CONCATENATE( "01.04.",YEAR(NOW())-1)</f>
        <v>01.04.2024</v>
      </c>
    </row>
    <row r="5" spans="1:1" x14ac:dyDescent="0.25">
      <c r="A5" t="str">
        <f ca="1">CONCATENATE( "01.05.",YEAR(NOW())-1)</f>
        <v>01.05.2024</v>
      </c>
    </row>
    <row r="6" spans="1:1" x14ac:dyDescent="0.25">
      <c r="A6" t="str">
        <f ca="1">CONCATENATE( "01.06.",YEAR(NOW())-1)</f>
        <v>01.06.2024</v>
      </c>
    </row>
    <row r="7" spans="1:1" x14ac:dyDescent="0.25">
      <c r="A7" t="str">
        <f ca="1">CONCATENATE( "01.07.",YEAR(NOW())-1)</f>
        <v>01.07.2024</v>
      </c>
    </row>
    <row r="8" spans="1:1" x14ac:dyDescent="0.25">
      <c r="A8" t="str">
        <f ca="1">CONCATENATE( "01.08.",YEAR(NOW())-1)</f>
        <v>01.08.2024</v>
      </c>
    </row>
    <row r="9" spans="1:1" x14ac:dyDescent="0.25">
      <c r="A9" t="str">
        <f ca="1">CONCATENATE( "01.09.",YEAR(NOW())-1)</f>
        <v>01.09.2024</v>
      </c>
    </row>
    <row r="10" spans="1:1" x14ac:dyDescent="0.25">
      <c r="A10" t="str">
        <f ca="1">CONCATENATE( "01.10.",YEAR(NOW())-1)</f>
        <v>01.10.2024</v>
      </c>
    </row>
    <row r="11" spans="1:1" x14ac:dyDescent="0.25">
      <c r="A11" t="str">
        <f ca="1">CONCATENATE( "01.11.",YEAR(NOW())-1)</f>
        <v>01.11.2024</v>
      </c>
    </row>
    <row r="12" spans="1:1" x14ac:dyDescent="0.25">
      <c r="A12" t="str">
        <f ca="1">CONCATENATE( "01.12.",YEAR(NOW())-1)</f>
        <v>01.12.2024</v>
      </c>
    </row>
    <row r="13" spans="1:1" x14ac:dyDescent="0.25">
      <c r="A13" t="str">
        <f ca="1">CONCATENATE( "01.01.",YEAR(NOW()))</f>
        <v>01.01.2025</v>
      </c>
    </row>
    <row r="14" spans="1:1" x14ac:dyDescent="0.25">
      <c r="A14" t="str">
        <f ca="1">CONCATENATE( "01.02.",YEAR(NOW()))</f>
        <v>01.02.2025</v>
      </c>
    </row>
    <row r="15" spans="1:1" x14ac:dyDescent="0.25">
      <c r="A15" t="str">
        <f ca="1">CONCATENATE( "01.03.",YEAR(NOW()))</f>
        <v>01.03.2025</v>
      </c>
    </row>
    <row r="16" spans="1:1" x14ac:dyDescent="0.25">
      <c r="A16" t="str">
        <f ca="1">CONCATENATE( "01.04.",YEAR(NOW()))</f>
        <v>01.04.2025</v>
      </c>
    </row>
    <row r="17" spans="1:1" x14ac:dyDescent="0.25">
      <c r="A17" t="str">
        <f ca="1">CONCATENATE( "01.05.",YEAR(NOW()))</f>
        <v>01.05.2025</v>
      </c>
    </row>
    <row r="18" spans="1:1" x14ac:dyDescent="0.25">
      <c r="A18" t="str">
        <f ca="1">CONCATENATE( "01.06.",YEAR(NOW()))</f>
        <v>01.06.2025</v>
      </c>
    </row>
    <row r="19" spans="1:1" x14ac:dyDescent="0.25">
      <c r="A19" t="str">
        <f ca="1">CONCATENATE( "01.07.",YEAR(NOW()))</f>
        <v>01.07.2025</v>
      </c>
    </row>
    <row r="20" spans="1:1" x14ac:dyDescent="0.25">
      <c r="A20" t="str">
        <f ca="1">CONCATENATE( "01.08.",YEAR(NOW()))</f>
        <v>01.08.2025</v>
      </c>
    </row>
    <row r="21" spans="1:1" x14ac:dyDescent="0.25">
      <c r="A21" t="str">
        <f ca="1">CONCATENATE( "01.09.",YEAR(NOW()))</f>
        <v>01.09.2025</v>
      </c>
    </row>
    <row r="22" spans="1:1" x14ac:dyDescent="0.25">
      <c r="A22" t="str">
        <f ca="1">CONCATENATE( "01.10.",YEAR(NOW()))</f>
        <v>01.10.2025</v>
      </c>
    </row>
    <row r="23" spans="1:1" x14ac:dyDescent="0.25">
      <c r="A23" t="str">
        <f ca="1">CONCATENATE( "01.11.",YEAR(NOW()))</f>
        <v>01.11.2025</v>
      </c>
    </row>
    <row r="24" spans="1:1" x14ac:dyDescent="0.25">
      <c r="A24" t="str">
        <f ca="1">CONCATENATE( "01.12.",YEAR(NOW()))</f>
        <v>01.12.2025</v>
      </c>
    </row>
    <row r="25" spans="1:1" x14ac:dyDescent="0.25">
      <c r="A25" t="str">
        <f ca="1">CONCATENATE( "01.01.",YEAR(NOW())+1)</f>
        <v>01.01.2026</v>
      </c>
    </row>
    <row r="26" spans="1:1" x14ac:dyDescent="0.25">
      <c r="A26" t="str">
        <f ca="1">CONCATENATE( "01.02.",YEAR(NOW())+1)</f>
        <v>01.02.2026</v>
      </c>
    </row>
    <row r="27" spans="1:1" x14ac:dyDescent="0.25">
      <c r="A27" t="str">
        <f ca="1">CONCATENATE( "01.03.",YEAR(NOW())+1)</f>
        <v>01.03.2026</v>
      </c>
    </row>
    <row r="28" spans="1:1" x14ac:dyDescent="0.25">
      <c r="A28" t="str">
        <f ca="1">CONCATENATE( "01.04.",YEAR(NOW())+1)</f>
        <v>01.04.2026</v>
      </c>
    </row>
    <row r="29" spans="1:1" x14ac:dyDescent="0.25">
      <c r="A29" t="str">
        <f ca="1">CONCATENATE( "01.05.",YEAR(NOW())+1)</f>
        <v>01.05.2026</v>
      </c>
    </row>
    <row r="30" spans="1:1" x14ac:dyDescent="0.25">
      <c r="A30" t="str">
        <f ca="1">CONCATENATE( "01.06.",YEAR(NOW())+1)</f>
        <v>01.06.2026</v>
      </c>
    </row>
    <row r="31" spans="1:1" x14ac:dyDescent="0.25">
      <c r="A31" t="str">
        <f ca="1">CONCATENATE( "01.07.",YEAR(NOW())+1)</f>
        <v>01.07.2026</v>
      </c>
    </row>
    <row r="32" spans="1:1" x14ac:dyDescent="0.25">
      <c r="A32" t="str">
        <f ca="1">CONCATENATE( "01.08.",YEAR(NOW())+1)</f>
        <v>01.08.2026</v>
      </c>
    </row>
    <row r="33" spans="1:1" x14ac:dyDescent="0.25">
      <c r="A33" t="str">
        <f ca="1">CONCATENATE( "01.09.",YEAR(NOW())+1)</f>
        <v>01.09.2026</v>
      </c>
    </row>
    <row r="34" spans="1:1" x14ac:dyDescent="0.25">
      <c r="A34" t="str">
        <f ca="1">CONCATENATE( "01.10.",YEAR(NOW())+1)</f>
        <v>01.10.2026</v>
      </c>
    </row>
    <row r="35" spans="1:1" x14ac:dyDescent="0.25">
      <c r="A35" t="str">
        <f ca="1">CONCATENATE( "01.11.",YEAR(NOW())+1)</f>
        <v>01.11.2026</v>
      </c>
    </row>
    <row r="36" spans="1:1" x14ac:dyDescent="0.25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topLeftCell="A50" zoomScaleNormal="100" workbookViewId="0">
      <selection activeCellId="1" sqref="B1:B1048576 A1"/>
    </sheetView>
  </sheetViews>
  <sheetFormatPr defaultColWidth="11.54296875" defaultRowHeight="12.5" x14ac:dyDescent="0.25"/>
  <cols>
    <col min="1" max="1" width="43.26953125" customWidth="1"/>
    <col min="2" max="2" width="45" customWidth="1"/>
  </cols>
  <sheetData>
    <row r="1" spans="1:2" ht="60.4" customHeight="1" x14ac:dyDescent="0.25">
      <c r="A1" s="2">
        <v>2000</v>
      </c>
      <c r="B1" t="s">
        <v>253</v>
      </c>
    </row>
    <row r="2" spans="1:2" ht="60.4" customHeight="1" x14ac:dyDescent="0.25">
      <c r="A2" s="2">
        <v>2100</v>
      </c>
      <c r="B2" t="s">
        <v>254</v>
      </c>
    </row>
    <row r="3" spans="1:2" ht="60.4" customHeight="1" x14ac:dyDescent="0.25">
      <c r="A3" s="2">
        <v>2110</v>
      </c>
      <c r="B3" t="s">
        <v>255</v>
      </c>
    </row>
    <row r="4" spans="1:2" ht="60.4" customHeight="1" x14ac:dyDescent="0.25">
      <c r="A4" s="2">
        <v>2111</v>
      </c>
      <c r="B4" t="s">
        <v>256</v>
      </c>
    </row>
    <row r="5" spans="1:2" ht="60.4" customHeight="1" x14ac:dyDescent="0.25">
      <c r="A5" s="2">
        <v>2112</v>
      </c>
      <c r="B5" t="s">
        <v>257</v>
      </c>
    </row>
    <row r="6" spans="1:2" ht="60.4" customHeight="1" x14ac:dyDescent="0.25">
      <c r="A6" s="2">
        <v>2120</v>
      </c>
      <c r="B6" t="s">
        <v>258</v>
      </c>
    </row>
    <row r="7" spans="1:2" ht="60.4" customHeight="1" x14ac:dyDescent="0.25">
      <c r="A7" s="2">
        <v>2200</v>
      </c>
      <c r="B7" t="s">
        <v>259</v>
      </c>
    </row>
    <row r="8" spans="1:2" ht="60.4" customHeight="1" x14ac:dyDescent="0.25">
      <c r="A8" s="2">
        <v>2210</v>
      </c>
      <c r="B8" t="s">
        <v>260</v>
      </c>
    </row>
    <row r="9" spans="1:2" ht="60.4" customHeight="1" x14ac:dyDescent="0.25">
      <c r="A9" s="2">
        <v>2220</v>
      </c>
      <c r="B9" t="s">
        <v>261</v>
      </c>
    </row>
    <row r="10" spans="1:2" ht="60.4" customHeight="1" x14ac:dyDescent="0.25">
      <c r="A10" s="2">
        <v>2230</v>
      </c>
      <c r="B10" t="s">
        <v>262</v>
      </c>
    </row>
    <row r="11" spans="1:2" ht="60.4" customHeight="1" x14ac:dyDescent="0.25">
      <c r="A11" s="2">
        <v>2240</v>
      </c>
      <c r="B11" t="s">
        <v>263</v>
      </c>
    </row>
    <row r="12" spans="1:2" ht="60.4" customHeight="1" x14ac:dyDescent="0.25">
      <c r="A12" s="2">
        <v>2250</v>
      </c>
      <c r="B12" t="s">
        <v>264</v>
      </c>
    </row>
    <row r="13" spans="1:2" ht="60.4" customHeight="1" x14ac:dyDescent="0.25">
      <c r="A13" s="2">
        <v>2260</v>
      </c>
      <c r="B13" t="s">
        <v>265</v>
      </c>
    </row>
    <row r="14" spans="1:2" ht="60.4" customHeight="1" x14ac:dyDescent="0.25">
      <c r="A14" s="2">
        <v>2270</v>
      </c>
      <c r="B14" t="s">
        <v>266</v>
      </c>
    </row>
    <row r="15" spans="1:2" ht="60.4" customHeight="1" x14ac:dyDescent="0.25">
      <c r="A15" s="2">
        <v>2271</v>
      </c>
      <c r="B15" t="s">
        <v>267</v>
      </c>
    </row>
    <row r="16" spans="1:2" ht="60.4" customHeight="1" x14ac:dyDescent="0.25">
      <c r="A16" s="2">
        <v>2272</v>
      </c>
      <c r="B16" t="s">
        <v>268</v>
      </c>
    </row>
    <row r="17" spans="1:2" ht="60.4" customHeight="1" x14ac:dyDescent="0.25">
      <c r="A17" s="2">
        <v>2273</v>
      </c>
      <c r="B17" t="s">
        <v>269</v>
      </c>
    </row>
    <row r="18" spans="1:2" ht="60.4" customHeight="1" x14ac:dyDescent="0.25">
      <c r="A18" s="2">
        <v>2274</v>
      </c>
      <c r="B18" t="s">
        <v>270</v>
      </c>
    </row>
    <row r="19" spans="1:2" ht="60.4" customHeight="1" x14ac:dyDescent="0.25">
      <c r="A19" s="2">
        <v>2275</v>
      </c>
      <c r="B19" t="s">
        <v>271</v>
      </c>
    </row>
    <row r="20" spans="1:2" ht="60.4" customHeight="1" x14ac:dyDescent="0.25">
      <c r="A20" s="2">
        <v>2276</v>
      </c>
      <c r="B20" t="s">
        <v>272</v>
      </c>
    </row>
    <row r="21" spans="1:2" ht="60.4" customHeight="1" x14ac:dyDescent="0.25">
      <c r="A21" s="2">
        <v>2280</v>
      </c>
      <c r="B21" t="s">
        <v>273</v>
      </c>
    </row>
    <row r="22" spans="1:2" ht="60.4" customHeight="1" x14ac:dyDescent="0.25">
      <c r="A22" s="2">
        <v>2281</v>
      </c>
      <c r="B22" t="s">
        <v>274</v>
      </c>
    </row>
    <row r="23" spans="1:2" ht="60.4" customHeight="1" x14ac:dyDescent="0.25">
      <c r="A23" s="2">
        <v>2282</v>
      </c>
      <c r="B23" t="s">
        <v>275</v>
      </c>
    </row>
    <row r="24" spans="1:2" ht="60.4" customHeight="1" x14ac:dyDescent="0.25">
      <c r="A24" s="2">
        <v>2400</v>
      </c>
      <c r="B24" t="s">
        <v>276</v>
      </c>
    </row>
    <row r="25" spans="1:2" ht="60.4" customHeight="1" x14ac:dyDescent="0.25">
      <c r="A25" s="2">
        <v>2410</v>
      </c>
      <c r="B25" t="s">
        <v>277</v>
      </c>
    </row>
    <row r="26" spans="1:2" ht="60.4" customHeight="1" x14ac:dyDescent="0.25">
      <c r="A26" s="2">
        <v>2420</v>
      </c>
      <c r="B26" t="s">
        <v>278</v>
      </c>
    </row>
    <row r="27" spans="1:2" ht="60.4" customHeight="1" x14ac:dyDescent="0.25">
      <c r="A27" s="2">
        <v>2600</v>
      </c>
      <c r="B27" t="s">
        <v>279</v>
      </c>
    </row>
    <row r="28" spans="1:2" ht="60.4" customHeight="1" x14ac:dyDescent="0.25">
      <c r="A28" s="2">
        <v>2610</v>
      </c>
      <c r="B28" t="s">
        <v>280</v>
      </c>
    </row>
    <row r="29" spans="1:2" ht="60.4" customHeight="1" x14ac:dyDescent="0.25">
      <c r="A29" s="2">
        <v>2620</v>
      </c>
      <c r="B29" t="s">
        <v>281</v>
      </c>
    </row>
    <row r="30" spans="1:2" ht="60.4" customHeight="1" x14ac:dyDescent="0.25">
      <c r="A30" s="2">
        <v>2630</v>
      </c>
      <c r="B30" t="s">
        <v>282</v>
      </c>
    </row>
    <row r="31" spans="1:2" ht="60.4" customHeight="1" x14ac:dyDescent="0.25">
      <c r="A31" s="2">
        <v>2700</v>
      </c>
      <c r="B31" t="s">
        <v>283</v>
      </c>
    </row>
    <row r="32" spans="1:2" ht="60.4" customHeight="1" x14ac:dyDescent="0.25">
      <c r="A32" s="2">
        <v>2710</v>
      </c>
      <c r="B32" t="s">
        <v>284</v>
      </c>
    </row>
    <row r="33" spans="1:2" ht="60.4" customHeight="1" x14ac:dyDescent="0.25">
      <c r="A33" s="2">
        <v>2720</v>
      </c>
      <c r="B33" t="s">
        <v>285</v>
      </c>
    </row>
    <row r="34" spans="1:2" ht="60.4" customHeight="1" x14ac:dyDescent="0.25">
      <c r="A34" s="2">
        <v>2730</v>
      </c>
      <c r="B34" t="s">
        <v>286</v>
      </c>
    </row>
    <row r="35" spans="1:2" ht="60.4" customHeight="1" x14ac:dyDescent="0.25">
      <c r="A35" s="2">
        <v>2800</v>
      </c>
      <c r="B35" t="s">
        <v>287</v>
      </c>
    </row>
    <row r="36" spans="1:2" ht="60.4" customHeight="1" x14ac:dyDescent="0.25">
      <c r="A36" s="2">
        <v>3000</v>
      </c>
      <c r="B36" t="s">
        <v>288</v>
      </c>
    </row>
    <row r="37" spans="1:2" ht="60.4" customHeight="1" x14ac:dyDescent="0.25">
      <c r="A37" s="2">
        <v>3100</v>
      </c>
      <c r="B37" t="s">
        <v>289</v>
      </c>
    </row>
    <row r="38" spans="1:2" ht="60.4" customHeight="1" x14ac:dyDescent="0.25">
      <c r="A38" s="2">
        <v>3110</v>
      </c>
      <c r="B38" t="s">
        <v>290</v>
      </c>
    </row>
    <row r="39" spans="1:2" ht="60.4" customHeight="1" x14ac:dyDescent="0.25">
      <c r="A39" s="2">
        <v>3120</v>
      </c>
      <c r="B39" t="s">
        <v>291</v>
      </c>
    </row>
    <row r="40" spans="1:2" ht="60.4" customHeight="1" x14ac:dyDescent="0.25">
      <c r="A40" s="2">
        <v>3121</v>
      </c>
      <c r="B40" t="s">
        <v>292</v>
      </c>
    </row>
    <row r="41" spans="1:2" ht="60.4" customHeight="1" x14ac:dyDescent="0.25">
      <c r="A41" s="2">
        <v>3122</v>
      </c>
      <c r="B41" t="s">
        <v>293</v>
      </c>
    </row>
    <row r="42" spans="1:2" ht="60.4" customHeight="1" x14ac:dyDescent="0.25">
      <c r="A42" s="2">
        <v>3130</v>
      </c>
      <c r="B42" t="s">
        <v>294</v>
      </c>
    </row>
    <row r="43" spans="1:2" ht="60.4" customHeight="1" x14ac:dyDescent="0.25">
      <c r="A43" s="2">
        <v>3131</v>
      </c>
      <c r="B43" t="s">
        <v>295</v>
      </c>
    </row>
    <row r="44" spans="1:2" ht="60.4" customHeight="1" x14ac:dyDescent="0.25">
      <c r="A44" s="2">
        <v>3132</v>
      </c>
      <c r="B44" t="s">
        <v>296</v>
      </c>
    </row>
    <row r="45" spans="1:2" ht="60.4" customHeight="1" x14ac:dyDescent="0.25">
      <c r="A45" s="2">
        <v>3140</v>
      </c>
      <c r="B45" t="s">
        <v>297</v>
      </c>
    </row>
    <row r="46" spans="1:2" ht="60.4" customHeight="1" x14ac:dyDescent="0.25">
      <c r="A46" s="2">
        <v>3141</v>
      </c>
      <c r="B46" t="s">
        <v>298</v>
      </c>
    </row>
    <row r="47" spans="1:2" ht="60.4" customHeight="1" x14ac:dyDescent="0.25">
      <c r="A47" s="2">
        <v>3142</v>
      </c>
      <c r="B47" t="s">
        <v>299</v>
      </c>
    </row>
    <row r="48" spans="1:2" ht="60.4" customHeight="1" x14ac:dyDescent="0.25">
      <c r="A48" s="2">
        <v>3143</v>
      </c>
      <c r="B48" t="s">
        <v>300</v>
      </c>
    </row>
    <row r="49" spans="1:2" ht="60.4" customHeight="1" x14ac:dyDescent="0.25">
      <c r="A49" s="2">
        <v>3150</v>
      </c>
      <c r="B49" t="s">
        <v>301</v>
      </c>
    </row>
    <row r="50" spans="1:2" ht="60.4" customHeight="1" x14ac:dyDescent="0.25">
      <c r="A50" s="2">
        <v>3160</v>
      </c>
      <c r="B50" t="s">
        <v>302</v>
      </c>
    </row>
    <row r="51" spans="1:2" ht="60.4" customHeight="1" x14ac:dyDescent="0.25">
      <c r="A51" s="2">
        <v>3200</v>
      </c>
      <c r="B51" t="s">
        <v>303</v>
      </c>
    </row>
    <row r="52" spans="1:2" ht="60.4" customHeight="1" x14ac:dyDescent="0.25">
      <c r="A52" s="2">
        <v>3210</v>
      </c>
      <c r="B52" t="s">
        <v>304</v>
      </c>
    </row>
    <row r="53" spans="1:2" ht="60.4" customHeight="1" x14ac:dyDescent="0.25">
      <c r="A53" s="2">
        <v>3220</v>
      </c>
      <c r="B53" t="s">
        <v>305</v>
      </c>
    </row>
    <row r="54" spans="1:2" ht="60.4" customHeight="1" x14ac:dyDescent="0.25">
      <c r="A54" s="2">
        <v>3230</v>
      </c>
      <c r="B54" t="s">
        <v>306</v>
      </c>
    </row>
    <row r="55" spans="1:2" ht="60.4" customHeight="1" x14ac:dyDescent="0.25">
      <c r="A55" s="2">
        <v>3240</v>
      </c>
      <c r="B55" t="s">
        <v>307</v>
      </c>
    </row>
    <row r="56" spans="1:2" ht="60.4" customHeight="1" x14ac:dyDescent="0.25">
      <c r="A56" s="2">
        <v>9000</v>
      </c>
      <c r="B56" t="s">
        <v>308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Normal="100" zoomScalePageLayoutView="60" workbookViewId="0"/>
  </sheetViews>
  <sheetFormatPr defaultColWidth="11.54296875" defaultRowHeight="12.5" x14ac:dyDescent="0.25"/>
  <cols>
    <col min="1" max="1" width="64.7265625" customWidth="1"/>
    <col min="2" max="2" width="17.1796875" customWidth="1"/>
  </cols>
  <sheetData>
    <row r="1" spans="1:2" x14ac:dyDescent="0.25">
      <c r="A1" t="s">
        <v>309</v>
      </c>
      <c r="B1" t="s">
        <v>310</v>
      </c>
    </row>
    <row r="2" spans="1:2" x14ac:dyDescent="0.25">
      <c r="A2" t="s">
        <v>311</v>
      </c>
      <c r="B2" t="s">
        <v>312</v>
      </c>
    </row>
    <row r="3" spans="1:2" x14ac:dyDescent="0.25">
      <c r="A3" t="s">
        <v>67</v>
      </c>
      <c r="B3" t="s">
        <v>313</v>
      </c>
    </row>
    <row r="4" spans="1:2" x14ac:dyDescent="0.25">
      <c r="A4" t="s">
        <v>30</v>
      </c>
      <c r="B4" t="s">
        <v>314</v>
      </c>
    </row>
    <row r="5" spans="1:2" x14ac:dyDescent="0.25">
      <c r="A5" t="s">
        <v>315</v>
      </c>
      <c r="B5" t="s">
        <v>316</v>
      </c>
    </row>
    <row r="6" spans="1:2" x14ac:dyDescent="0.25">
      <c r="A6" t="s">
        <v>317</v>
      </c>
      <c r="B6" t="s">
        <v>318</v>
      </c>
    </row>
    <row r="7" spans="1:2" x14ac:dyDescent="0.25">
      <c r="A7" t="s">
        <v>319</v>
      </c>
      <c r="B7" t="s">
        <v>320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2025-09-29T11:59:12Z</dcterms:modified>
  <dc:language>ru-RU</dc:language>
</cp:coreProperties>
</file>