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Тип процедури" sheetId="2" state="visible" r:id="rId3"/>
    <sheet name="Валюти" sheetId="3" state="visible" r:id="rId4"/>
    <sheet name="Рік" sheetId="4" state="visible" r:id="rId5"/>
    <sheet name="Початок проведення закупівлі" sheetId="5" state="visible" r:id="rId6"/>
    <sheet name="КЕКВ" sheetId="6" state="visible" r:id="rId7"/>
    <sheet name="Джерело фінансування. тип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<sst xmlns="http://schemas.openxmlformats.org/spreadsheetml/2006/main" count="307" uniqueCount="176">
  <si>
    <t xml:space="preserve"> РІЧНИЙ ПЛАН ПМКП "ЖИТЛКОМСЕРВІС"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</si>
  <si>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</si>
  <si>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</si>
  <si>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</si>
  <si>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</si>
  <si>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</si>
  <si>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</si>
  <si>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</si>
  <si>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</si>
  <si>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</si>
  <si>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</si>
  <si>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</si>
  <si>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</si>
  <si>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</si>
  <si>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</si>
  <si>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</si>
  <si>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</si>
  <si>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</si>
  <si>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</si>
  <si>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</si>
  <si>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</si>
  <si>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44520000-1</t>
  </si>
  <si>
    <t xml:space="preserve">Замок навісний</t>
  </si>
  <si>
    <t xml:space="preserve">UAH</t>
  </si>
  <si>
    <t xml:space="preserve">Закупівля без використання електронної системи</t>
  </si>
  <si>
    <t xml:space="preserve">01.03.2023</t>
  </si>
  <si>
    <t xml:space="preserve">Власний бюджет (кошти від господарської діяльності підприємства)</t>
  </si>
  <si>
    <t xml:space="preserve">44530000-4</t>
  </si>
  <si>
    <t xml:space="preserve">Кріпильні деталі</t>
  </si>
  <si>
    <t xml:space="preserve">44830000-7</t>
  </si>
  <si>
    <t xml:space="preserve">Будівельні матеріали</t>
  </si>
  <si>
    <t xml:space="preserve">31220000-4</t>
  </si>
  <si>
    <t xml:space="preserve">Вимикач, вилка, розетка</t>
  </si>
  <si>
    <t xml:space="preserve">44160000-9</t>
  </si>
  <si>
    <t xml:space="preserve">Матеріали для господарської діяльності підприємства</t>
  </si>
  <si>
    <t xml:space="preserve">30120000-6</t>
  </si>
  <si>
    <t xml:space="preserve">Тонер Canon Hp</t>
  </si>
  <si>
    <t xml:space="preserve">18130000-9</t>
  </si>
  <si>
    <t xml:space="preserve">Костюм робочий</t>
  </si>
  <si>
    <t xml:space="preserve">50530000-9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</si>
  <si>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</si>
  <si>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</si>
  <si>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Місцевий бюджет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</si>
  <si>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</si>
  <si>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42120000-6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</si>
  <si>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</si>
  <si>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</si>
  <si>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</si>
  <si>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</si>
  <si>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</si>
  <si>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</si>
  <si>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</si>
  <si>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</si>
  <si>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</si>
  <si>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</si>
  <si>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</si>
  <si>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</si>
  <si>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50410000-2</t>
  </si>
  <si>
    <t xml:space="preserve">Опломбування лічильника холодної води</t>
  </si>
  <si>
    <t xml:space="preserve">31530000-0</t>
  </si>
  <si>
    <t xml:space="preserve">Лампа, світильник настільний</t>
  </si>
  <si>
    <t xml:space="preserve">Короб, вимикач, розетка</t>
  </si>
  <si>
    <t xml:space="preserve">44510000-8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</si>
  <si>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</si>
  <si>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</si>
  <si>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</si>
  <si>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</si>
  <si>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</si>
  <si>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</si>
  <si>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</si>
  <si>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</si>
  <si>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</si>
  <si>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</si>
  <si>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</si>
  <si>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</si>
  <si>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</si>
  <si>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</si>
  <si>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</si>
  <si>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72310000-1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</si>
  <si>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</si>
  <si>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</si>
  <si>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</si>
  <si>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Тонер 1005</t>
  </si>
  <si>
    <t xml:space="preserve">Спрощені/Допорогові закупівлі</t>
  </si>
  <si>
    <t xml:space="preserve">open_belowThreshold</t>
  </si>
  <si>
    <t xml:space="preserve">Відкриті торги</t>
  </si>
  <si>
    <t xml:space="preserve">open_aboveThresholdUA</t>
  </si>
  <si>
    <t xml:space="preserve">Відкриті торги з особливостями</t>
  </si>
  <si>
    <t xml:space="preserve">open_aboveThreshold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</si>
  <si>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</si>
  <si>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</si>
  <si>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</si>
  <si>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</si>
  <si>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</si>
  <si>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</si>
  <si>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</si>
  <si>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</si>
  <si>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</si>
  <si>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</si>
  <si>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</si>
  <si>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</si>
  <si>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</si>
  <si>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</si>
  <si>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</si>
  <si>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</si>
  <si>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</si>
  <si>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</si>
  <si>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</si>
  <si>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</si>
  <si>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</si>
  <si>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</si>
  <si>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</si>
  <si>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</si>
  <si>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</si>
  <si>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</si>
  <si>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</si>
  <si>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</si>
  <si>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</si>
  <si>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</si>
  <si>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</si>
  <si>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</si>
  <si>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</si>
  <si>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</si>
  <si>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</si>
  <si>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</si>
  <si>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</si>
  <si>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</si>
  <si>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</si>
  <si>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</si>
  <si>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</si>
  <si>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</si>
  <si>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</si>
  <si>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</si>
  <si>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</si>
  <si>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</si>
  <si>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</si>
  <si>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</si>
  <si>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</si>
  <si>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</si>
  <si>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</si>
  <si>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</si>
  <si>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</si>
  <si>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</si>
  <si>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</si>
  <si>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</si>
  <si>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</si>
  <si>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</si>
  <si>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</si>
  <si>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</si>
  <si>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</si>
  <si>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</si>
  <si>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</si>
  <si>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</si>
  <si>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</si>
  <si>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</si>
  <si>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</si>
  <si>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</si>
  <si>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</si>
  <si>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</si>
  <si>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</si>
  <si>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</si>
  <si>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</si>
  <si>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</si>
  <si>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</si>
  <si>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</si>
  <si>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</si>
  <si>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</si>
  <si>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</si>
  <si>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local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</si>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</sst>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0.00"/>
    <numFmt numFmtId="167" formatCode="@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8" activeCellId="0" sqref="J28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35.82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</cols>
  <sheetData>
    <row r="1" s="4" customFormat="true" ht="60.4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Format="false" ht="12.75" hidden="false" customHeight="true" outlineLevel="0" collapsed="false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</row>
    <row r="4" customFormat="false" ht="12.5" hidden="false" customHeight="false" outlineLevel="0" collapsed="false">
      <c r="A4" s="7" t="s">
        <v>21</v>
      </c>
      <c r="B4" s="7" t="s">
        <v>22</v>
      </c>
      <c r="C4" s="2"/>
      <c r="D4" s="1" t="n">
        <v>290</v>
      </c>
      <c r="E4" s="7" t="s">
        <v>23</v>
      </c>
      <c r="F4" s="7" t="s">
        <v>24</v>
      </c>
      <c r="G4" s="7" t="s">
        <v>25</v>
      </c>
      <c r="H4" s="2" t="n">
        <v>2023</v>
      </c>
      <c r="I4" s="7" t="s">
        <v>26</v>
      </c>
      <c r="J4" s="1" t="n">
        <v>290</v>
      </c>
    </row>
    <row r="5" customFormat="false" ht="12.5" hidden="false" customHeight="false" outlineLevel="0" collapsed="false">
      <c r="A5" s="7" t="s">
        <v>27</v>
      </c>
      <c r="B5" s="7" t="s">
        <v>28</v>
      </c>
      <c r="C5" s="2"/>
      <c r="D5" s="1" t="n">
        <v>245.2</v>
      </c>
      <c r="E5" s="7" t="s">
        <v>23</v>
      </c>
      <c r="F5" s="7" t="s">
        <v>24</v>
      </c>
      <c r="G5" s="7" t="s">
        <v>25</v>
      </c>
      <c r="H5" s="2" t="n">
        <v>2023</v>
      </c>
      <c r="I5" s="7" t="s">
        <v>26</v>
      </c>
      <c r="J5" s="1" t="n">
        <v>245.2</v>
      </c>
    </row>
    <row r="6" customFormat="false" ht="12.5" hidden="false" customHeight="false" outlineLevel="0" collapsed="false">
      <c r="A6" s="7" t="s">
        <v>29</v>
      </c>
      <c r="B6" s="7" t="s">
        <v>30</v>
      </c>
      <c r="C6" s="2"/>
      <c r="D6" s="1" t="n">
        <v>1835</v>
      </c>
      <c r="E6" s="7" t="s">
        <v>23</v>
      </c>
      <c r="F6" s="7" t="s">
        <v>24</v>
      </c>
      <c r="G6" s="7" t="s">
        <v>25</v>
      </c>
      <c r="H6" s="2" t="n">
        <v>2023</v>
      </c>
      <c r="I6" s="7" t="s">
        <v>26</v>
      </c>
      <c r="J6" s="1" t="n">
        <v>1835</v>
      </c>
    </row>
    <row r="7" customFormat="false" ht="12.5" hidden="false" customHeight="false" outlineLevel="0" collapsed="false">
      <c r="A7" s="7" t="s">
        <v>31</v>
      </c>
      <c r="B7" s="7" t="s">
        <v>32</v>
      </c>
      <c r="C7" s="2"/>
      <c r="D7" s="1" t="n">
        <v>436</v>
      </c>
      <c r="E7" s="7" t="s">
        <v>23</v>
      </c>
      <c r="F7" s="7" t="s">
        <v>24</v>
      </c>
      <c r="G7" s="7" t="s">
        <v>25</v>
      </c>
      <c r="H7" s="2" t="n">
        <v>2023</v>
      </c>
      <c r="I7" s="7" t="s">
        <v>26</v>
      </c>
      <c r="J7" s="1" t="n">
        <v>436</v>
      </c>
    </row>
    <row r="8" customFormat="false" ht="12.5" hidden="false" customHeight="false" outlineLevel="0" collapsed="false">
      <c r="A8" s="7" t="s">
        <v>33</v>
      </c>
      <c r="B8" s="7" t="s">
        <v>34</v>
      </c>
      <c r="C8" s="2"/>
      <c r="D8" s="1" t="n">
        <v>3639</v>
      </c>
      <c r="E8" s="7" t="s">
        <v>23</v>
      </c>
      <c r="F8" s="7" t="s">
        <v>24</v>
      </c>
      <c r="G8" s="7" t="s">
        <v>25</v>
      </c>
      <c r="H8" s="2" t="n">
        <v>2023</v>
      </c>
      <c r="I8" s="7" t="s">
        <v>26</v>
      </c>
      <c r="J8" s="1" t="n">
        <v>3639</v>
      </c>
    </row>
    <row r="9" customFormat="false" ht="12.5" hidden="false" customHeight="false" outlineLevel="0" collapsed="false">
      <c r="A9" s="7" t="s">
        <v>35</v>
      </c>
      <c r="B9" s="7" t="s">
        <v>36</v>
      </c>
      <c r="C9" s="2"/>
      <c r="D9" s="1" t="n">
        <v>260</v>
      </c>
      <c r="E9" s="7" t="s">
        <v>23</v>
      </c>
      <c r="F9" s="7" t="s">
        <v>24</v>
      </c>
      <c r="G9" s="7" t="s">
        <v>25</v>
      </c>
      <c r="H9" s="2" t="n">
        <v>2023</v>
      </c>
      <c r="I9" s="7" t="s">
        <v>26</v>
      </c>
      <c r="J9" s="1" t="n">
        <v>260</v>
      </c>
    </row>
    <row r="10" customFormat="false" ht="12.5" hidden="false" customHeight="false" outlineLevel="0" collapsed="false">
      <c r="A10" s="7" t="s">
        <v>37</v>
      </c>
      <c r="B10" s="7" t="s">
        <v>38</v>
      </c>
      <c r="C10" s="2"/>
      <c r="D10" s="1" t="n">
        <v>1020</v>
      </c>
      <c r="E10" s="7" t="s">
        <v>23</v>
      </c>
      <c r="F10" s="7" t="s">
        <v>24</v>
      </c>
      <c r="G10" s="7" t="s">
        <v>25</v>
      </c>
      <c r="H10" s="2" t="n">
        <v>2023</v>
      </c>
      <c r="I10" s="7" t="s">
        <v>26</v>
      </c>
      <c r="J10" s="1" t="n">
        <v>1020</v>
      </c>
    </row>
    <row r="11" customFormat="false" ht="12.5" hidden="false" customHeight="false" outlineLevel="0" collapsed="false">
      <c r="A11" s="7" t="s">
        <v>39</v>
      </c>
      <c r="B11" s="7" t="s">
        <v>40</v>
      </c>
      <c r="C11" s="2" t="s">
        <v>41</v>
      </c>
      <c r="D11" s="1" t="n">
        <v>48806.4</v>
      </c>
      <c r="E11" s="7" t="s">
        <v>23</v>
      </c>
      <c r="F11" s="7" t="s">
        <v>24</v>
      </c>
      <c r="G11" s="7" t="s">
        <v>25</v>
      </c>
      <c r="H11" s="2" t="n">
        <v>2023</v>
      </c>
      <c r="I11" s="7" t="s">
        <v>42</v>
      </c>
      <c r="J11" s="1" t="n">
        <v>48806.4</v>
      </c>
    </row>
    <row r="12" customFormat="false" ht="12.5" hidden="false" customHeight="false" outlineLevel="0" collapsed="false">
      <c r="A12" s="7" t="s">
        <v>39</v>
      </c>
      <c r="B12" s="7" t="s">
        <v>43</v>
      </c>
      <c r="C12" s="2"/>
      <c r="D12" s="1" t="n">
        <v>4970.4</v>
      </c>
      <c r="E12" s="7" t="s">
        <v>23</v>
      </c>
      <c r="F12" s="7" t="s">
        <v>24</v>
      </c>
      <c r="G12" s="7" t="s">
        <v>25</v>
      </c>
      <c r="H12" s="2" t="n">
        <v>2023</v>
      </c>
      <c r="I12" s="7" t="s">
        <v>26</v>
      </c>
      <c r="J12" s="1" t="n">
        <v>4970.4</v>
      </c>
    </row>
    <row r="13" customFormat="false" ht="12.5" hidden="false" customHeight="false" outlineLevel="0" collapsed="false">
      <c r="A13" s="7" t="s">
        <v>44</v>
      </c>
      <c r="B13" s="7" t="s">
        <v>45</v>
      </c>
      <c r="C13" s="2"/>
      <c r="D13" s="1" t="n">
        <v>2538</v>
      </c>
      <c r="E13" s="7" t="s">
        <v>23</v>
      </c>
      <c r="F13" s="7" t="s">
        <v>24</v>
      </c>
      <c r="G13" s="7" t="s">
        <v>46</v>
      </c>
      <c r="H13" s="2" t="n">
        <v>2023</v>
      </c>
      <c r="I13" s="7" t="s">
        <v>26</v>
      </c>
      <c r="J13" s="1" t="n">
        <v>2538</v>
      </c>
    </row>
    <row r="14" customFormat="false" ht="12.5" hidden="false" customHeight="false" outlineLevel="0" collapsed="false">
      <c r="A14" s="7" t="s">
        <v>47</v>
      </c>
      <c r="B14" s="7" t="s">
        <v>48</v>
      </c>
      <c r="C14" s="2"/>
      <c r="D14" s="1" t="n">
        <v>45852.46</v>
      </c>
      <c r="E14" s="7" t="s">
        <v>23</v>
      </c>
      <c r="F14" s="7" t="s">
        <v>24</v>
      </c>
      <c r="G14" s="7" t="s">
        <v>46</v>
      </c>
      <c r="H14" s="2" t="n">
        <v>2023</v>
      </c>
      <c r="I14" s="7" t="s">
        <v>26</v>
      </c>
      <c r="J14" s="1" t="n">
        <v>45852.46</v>
      </c>
    </row>
    <row r="15" customFormat="false" ht="12.5" hidden="false" customHeight="false" outlineLevel="0" collapsed="false">
      <c r="A15" s="7" t="s">
        <v>49</v>
      </c>
      <c r="B15" s="7" t="s">
        <v>50</v>
      </c>
      <c r="C15" s="2"/>
      <c r="D15" s="1" t="n">
        <v>20000</v>
      </c>
      <c r="E15" s="7" t="s">
        <v>23</v>
      </c>
      <c r="F15" s="7" t="s">
        <v>24</v>
      </c>
      <c r="G15" s="7" t="s">
        <v>46</v>
      </c>
      <c r="H15" s="2" t="n">
        <v>2023</v>
      </c>
      <c r="I15" s="7" t="s">
        <v>26</v>
      </c>
      <c r="J15" s="1" t="n">
        <v>20000</v>
      </c>
    </row>
    <row r="16" customFormat="false" ht="12.5" hidden="false" customHeight="false" outlineLevel="0" collapsed="false">
      <c r="A16" s="7" t="s">
        <v>51</v>
      </c>
      <c r="B16" s="7" t="s">
        <v>52</v>
      </c>
      <c r="C16" s="2"/>
      <c r="D16" s="1" t="n">
        <v>970</v>
      </c>
      <c r="E16" s="7" t="s">
        <v>23</v>
      </c>
      <c r="F16" s="7" t="s">
        <v>24</v>
      </c>
      <c r="G16" s="7" t="s">
        <v>46</v>
      </c>
      <c r="H16" s="2" t="n">
        <v>2023</v>
      </c>
      <c r="I16" s="7" t="s">
        <v>26</v>
      </c>
      <c r="J16" s="1" t="n">
        <v>970</v>
      </c>
    </row>
    <row r="17" customFormat="false" ht="12.5" hidden="false" customHeight="false" outlineLevel="0" collapsed="false">
      <c r="A17" s="7" t="s">
        <v>47</v>
      </c>
      <c r="B17" s="7" t="s">
        <v>53</v>
      </c>
      <c r="C17" s="2"/>
      <c r="D17" s="1" t="n">
        <v>28224.46</v>
      </c>
      <c r="E17" s="7" t="s">
        <v>23</v>
      </c>
      <c r="F17" s="7" t="s">
        <v>24</v>
      </c>
      <c r="G17" s="7" t="s">
        <v>46</v>
      </c>
      <c r="H17" s="2" t="n">
        <v>2023</v>
      </c>
      <c r="I17" s="7" t="s">
        <v>26</v>
      </c>
      <c r="J17" s="1" t="n">
        <v>28224.46</v>
      </c>
    </row>
    <row r="18" customFormat="false" ht="12.5" hidden="false" customHeight="false" outlineLevel="0" collapsed="false">
      <c r="A18" s="7" t="s">
        <v>47</v>
      </c>
      <c r="B18" s="7" t="s">
        <v>54</v>
      </c>
      <c r="C18" s="2"/>
      <c r="D18" s="1" t="n">
        <v>25331.95</v>
      </c>
      <c r="E18" s="7" t="s">
        <v>23</v>
      </c>
      <c r="F18" s="7" t="s">
        <v>24</v>
      </c>
      <c r="G18" s="7" t="s">
        <v>46</v>
      </c>
      <c r="H18" s="2" t="n">
        <v>2023</v>
      </c>
      <c r="I18" s="7" t="s">
        <v>26</v>
      </c>
      <c r="J18" s="1" t="n">
        <v>25331.95</v>
      </c>
    </row>
    <row r="19" customFormat="false" ht="12.5" hidden="false" customHeight="false" outlineLevel="0" collapsed="false">
      <c r="A19" s="7" t="s">
        <v>33</v>
      </c>
      <c r="B19" s="7" t="s">
        <v>34</v>
      </c>
      <c r="C19" s="2"/>
      <c r="D19" s="1" t="n">
        <v>4189.8</v>
      </c>
      <c r="E19" s="7" t="s">
        <v>23</v>
      </c>
      <c r="F19" s="7" t="s">
        <v>24</v>
      </c>
      <c r="G19" s="7" t="s">
        <v>46</v>
      </c>
      <c r="H19" s="2" t="n">
        <v>2023</v>
      </c>
      <c r="I19" s="7" t="s">
        <v>26</v>
      </c>
      <c r="J19" s="1" t="n">
        <v>4189.8</v>
      </c>
    </row>
    <row r="20" customFormat="false" ht="12.5" hidden="false" customHeight="false" outlineLevel="0" collapsed="false">
      <c r="A20" s="7" t="s">
        <v>55</v>
      </c>
      <c r="B20" s="7" t="s">
        <v>56</v>
      </c>
      <c r="C20" s="2"/>
      <c r="D20" s="1" t="n">
        <v>2640</v>
      </c>
      <c r="E20" s="7" t="s">
        <v>23</v>
      </c>
      <c r="F20" s="7" t="s">
        <v>24</v>
      </c>
      <c r="G20" s="7" t="s">
        <v>46</v>
      </c>
      <c r="H20" s="2" t="n">
        <v>2023</v>
      </c>
      <c r="I20" s="7" t="s">
        <v>26</v>
      </c>
      <c r="J20" s="1" t="n">
        <v>2640</v>
      </c>
    </row>
    <row r="21" customFormat="false" ht="12.5" hidden="false" customHeight="false" outlineLevel="0" collapsed="false">
      <c r="A21" s="7" t="s">
        <v>57</v>
      </c>
      <c r="B21" s="7" t="s">
        <v>58</v>
      </c>
      <c r="C21" s="2"/>
      <c r="D21" s="1" t="n">
        <v>71.32</v>
      </c>
      <c r="E21" s="7" t="s">
        <v>23</v>
      </c>
      <c r="F21" s="7" t="s">
        <v>24</v>
      </c>
      <c r="G21" s="7" t="s">
        <v>46</v>
      </c>
      <c r="H21" s="2" t="n">
        <v>2023</v>
      </c>
      <c r="I21" s="7" t="s">
        <v>26</v>
      </c>
      <c r="J21" s="1" t="n">
        <v>71.32</v>
      </c>
    </row>
    <row r="22" customFormat="false" ht="12.5" hidden="false" customHeight="false" outlineLevel="0" collapsed="false">
      <c r="A22" s="7" t="s">
        <v>59</v>
      </c>
      <c r="B22" s="7" t="s">
        <v>60</v>
      </c>
      <c r="C22" s="2"/>
      <c r="D22" s="1" t="n">
        <v>808</v>
      </c>
      <c r="E22" s="7" t="s">
        <v>23</v>
      </c>
      <c r="F22" s="7" t="s">
        <v>24</v>
      </c>
      <c r="G22" s="7" t="s">
        <v>46</v>
      </c>
      <c r="H22" s="2" t="n">
        <v>2023</v>
      </c>
      <c r="I22" s="7" t="s">
        <v>26</v>
      </c>
      <c r="J22" s="1" t="n">
        <v>808</v>
      </c>
    </row>
    <row r="23" customFormat="false" ht="12.5" hidden="false" customHeight="false" outlineLevel="0" collapsed="false">
      <c r="A23" s="7" t="s">
        <v>31</v>
      </c>
      <c r="B23" s="7" t="s">
        <v>61</v>
      </c>
      <c r="C23" s="2"/>
      <c r="D23" s="1" t="n">
        <v>441</v>
      </c>
      <c r="E23" s="7" t="s">
        <v>23</v>
      </c>
      <c r="F23" s="7" t="s">
        <v>24</v>
      </c>
      <c r="G23" s="7" t="s">
        <v>46</v>
      </c>
      <c r="H23" s="2" t="n">
        <v>2023</v>
      </c>
      <c r="I23" s="7" t="s">
        <v>26</v>
      </c>
      <c r="J23" s="1" t="n">
        <v>441</v>
      </c>
    </row>
    <row r="24" customFormat="false" ht="12.5" hidden="false" customHeight="false" outlineLevel="0" collapsed="false">
      <c r="A24" s="7" t="s">
        <v>62</v>
      </c>
      <c r="B24" s="7" t="s">
        <v>63</v>
      </c>
      <c r="C24" s="2"/>
      <c r="D24" s="1" t="n">
        <v>690</v>
      </c>
      <c r="E24" s="7" t="s">
        <v>23</v>
      </c>
      <c r="F24" s="7" t="s">
        <v>24</v>
      </c>
      <c r="G24" s="7" t="s">
        <v>46</v>
      </c>
      <c r="H24" s="2" t="n">
        <v>2023</v>
      </c>
      <c r="I24" s="7" t="s">
        <v>26</v>
      </c>
      <c r="J24" s="1" t="n">
        <v>690</v>
      </c>
    </row>
    <row r="25" customFormat="false" ht="12.5" hidden="false" customHeight="false" outlineLevel="0" collapsed="false">
      <c r="A25" s="7" t="s">
        <v>33</v>
      </c>
      <c r="B25" s="7" t="s">
        <v>64</v>
      </c>
      <c r="C25" s="2"/>
      <c r="D25" s="1" t="n">
        <v>277</v>
      </c>
      <c r="E25" s="7" t="s">
        <v>23</v>
      </c>
      <c r="F25" s="7" t="s">
        <v>24</v>
      </c>
      <c r="G25" s="7" t="s">
        <v>46</v>
      </c>
      <c r="H25" s="2" t="n">
        <v>2023</v>
      </c>
      <c r="I25" s="7" t="s">
        <v>26</v>
      </c>
      <c r="J25" s="1" t="n">
        <v>277</v>
      </c>
    </row>
    <row r="26" customFormat="false" ht="12.5" hidden="false" customHeight="false" outlineLevel="0" collapsed="false">
      <c r="A26" s="7" t="s">
        <v>65</v>
      </c>
      <c r="B26" s="7" t="s">
        <v>66</v>
      </c>
      <c r="C26" s="2"/>
      <c r="D26" s="1" t="n">
        <v>2280</v>
      </c>
      <c r="E26" s="7" t="s">
        <v>23</v>
      </c>
      <c r="F26" s="7" t="s">
        <v>24</v>
      </c>
      <c r="G26" s="7" t="s">
        <v>67</v>
      </c>
      <c r="H26" s="2" t="n">
        <v>2023</v>
      </c>
      <c r="I26" s="7" t="s">
        <v>26</v>
      </c>
      <c r="J26" s="1" t="n">
        <v>2280</v>
      </c>
    </row>
    <row r="27" customFormat="false" ht="12.5" hidden="false" customHeight="false" outlineLevel="0" collapsed="false">
      <c r="A27" s="7" t="s">
        <v>68</v>
      </c>
      <c r="B27" s="7" t="s">
        <v>69</v>
      </c>
      <c r="C27" s="2"/>
      <c r="D27" s="1" t="n">
        <v>10000</v>
      </c>
      <c r="E27" s="7" t="s">
        <v>23</v>
      </c>
      <c r="F27" s="7" t="s">
        <v>24</v>
      </c>
      <c r="G27" s="7" t="s">
        <v>67</v>
      </c>
      <c r="H27" s="2" t="n">
        <v>2023</v>
      </c>
      <c r="I27" s="7" t="s">
        <v>26</v>
      </c>
      <c r="J27" s="1" t="n">
        <v>10000</v>
      </c>
    </row>
    <row r="28" customFormat="false" ht="12.5" hidden="false" customHeight="false" outlineLevel="0" collapsed="false">
      <c r="A28" s="7" t="s">
        <v>70</v>
      </c>
      <c r="B28" s="7" t="s">
        <v>71</v>
      </c>
      <c r="C28" s="2"/>
      <c r="D28" s="1" t="n">
        <v>14400</v>
      </c>
      <c r="E28" s="7" t="s">
        <v>23</v>
      </c>
      <c r="F28" s="7" t="s">
        <v>24</v>
      </c>
      <c r="G28" s="7" t="s">
        <v>67</v>
      </c>
      <c r="H28" s="2" t="n">
        <v>2023</v>
      </c>
      <c r="I28" s="7" t="s">
        <v>26</v>
      </c>
      <c r="J28" s="1" t="n">
        <v>14400</v>
      </c>
    </row>
    <row r="29" customFormat="false" ht="12.5" hidden="false" customHeight="false" outlineLevel="0" collapsed="false">
      <c r="A29" s="7" t="s">
        <v>72</v>
      </c>
      <c r="B29" s="7" t="s">
        <v>73</v>
      </c>
      <c r="C29" s="2"/>
      <c r="D29" s="1" t="n">
        <v>20000</v>
      </c>
      <c r="E29" s="7" t="s">
        <v>23</v>
      </c>
      <c r="F29" s="7" t="s">
        <v>24</v>
      </c>
      <c r="G29" s="7" t="s">
        <v>67</v>
      </c>
      <c r="H29" s="2" t="n">
        <v>2023</v>
      </c>
      <c r="I29" s="7" t="s">
        <v>26</v>
      </c>
      <c r="J29" s="1" t="n">
        <v>20000</v>
      </c>
    </row>
    <row r="30" customFormat="false" ht="12.5" hidden="false" customHeight="false" outlineLevel="0" collapsed="false">
      <c r="A30" s="7" t="s">
        <v>74</v>
      </c>
      <c r="B30" s="7" t="s">
        <v>75</v>
      </c>
      <c r="C30" s="2" t="s">
        <v>41</v>
      </c>
      <c r="D30" s="1" t="n">
        <v>50328</v>
      </c>
      <c r="E30" s="7" t="s">
        <v>23</v>
      </c>
      <c r="F30" s="7" t="s">
        <v>24</v>
      </c>
      <c r="G30" s="7" t="s">
        <v>67</v>
      </c>
      <c r="H30" s="2" t="n">
        <v>2023</v>
      </c>
      <c r="I30" s="7" t="s">
        <v>42</v>
      </c>
      <c r="J30" s="1" t="n">
        <v>50000</v>
      </c>
    </row>
    <row r="31" customFormat="false" ht="12.5" hidden="false" customHeight="false" outlineLevel="0" collapsed="false">
      <c r="A31" s="7" t="s">
        <v>76</v>
      </c>
      <c r="B31" s="7" t="s">
        <v>77</v>
      </c>
      <c r="C31" s="2" t="s">
        <v>41</v>
      </c>
      <c r="D31" s="1" t="n">
        <v>35604.65</v>
      </c>
      <c r="E31" s="7" t="s">
        <v>23</v>
      </c>
      <c r="F31" s="7" t="s">
        <v>24</v>
      </c>
      <c r="G31" s="7" t="s">
        <v>67</v>
      </c>
      <c r="H31" s="2" t="n">
        <v>2023</v>
      </c>
      <c r="I31" s="7" t="s">
        <v>42</v>
      </c>
      <c r="J31" s="1" t="n">
        <v>35604.65</v>
      </c>
    </row>
    <row r="32" customFormat="false" ht="12.5" hidden="false" customHeight="false" outlineLevel="0" collapsed="false">
      <c r="A32" s="7" t="s">
        <v>78</v>
      </c>
      <c r="B32" s="7" t="s">
        <v>79</v>
      </c>
      <c r="C32" s="2"/>
      <c r="D32" s="1" t="n">
        <v>350</v>
      </c>
      <c r="E32" s="7" t="s">
        <v>23</v>
      </c>
      <c r="F32" s="7" t="s">
        <v>24</v>
      </c>
      <c r="G32" s="7" t="s">
        <v>67</v>
      </c>
      <c r="H32" s="2" t="n">
        <v>2023</v>
      </c>
      <c r="I32" s="7" t="s">
        <v>26</v>
      </c>
      <c r="J32" s="1" t="n">
        <v>350</v>
      </c>
    </row>
    <row r="33" customFormat="false" ht="12.5" hidden="false" customHeight="false" outlineLevel="0" collapsed="false">
      <c r="A33" s="7" t="s">
        <v>80</v>
      </c>
      <c r="B33" s="7" t="s">
        <v>81</v>
      </c>
      <c r="C33" s="2"/>
      <c r="D33" s="1" t="n">
        <v>120</v>
      </c>
      <c r="E33" s="7" t="s">
        <v>23</v>
      </c>
      <c r="F33" s="7" t="s">
        <v>24</v>
      </c>
      <c r="G33" s="7" t="s">
        <v>67</v>
      </c>
      <c r="H33" s="2" t="n">
        <v>2023</v>
      </c>
      <c r="I33" s="7" t="s">
        <v>26</v>
      </c>
      <c r="J33" s="1" t="n">
        <v>120</v>
      </c>
    </row>
    <row r="34" customFormat="false" ht="12.5" hidden="false" customHeight="false" outlineLevel="0" collapsed="false">
      <c r="A34" s="7" t="s">
        <v>35</v>
      </c>
      <c r="B34" s="7" t="s">
        <v>82</v>
      </c>
      <c r="C34" s="2"/>
      <c r="D34" s="1" t="n">
        <v>220</v>
      </c>
      <c r="E34" s="7" t="s">
        <v>23</v>
      </c>
      <c r="F34" s="7" t="s">
        <v>24</v>
      </c>
      <c r="G34" s="7" t="s">
        <v>67</v>
      </c>
      <c r="H34" s="2" t="n">
        <v>2023</v>
      </c>
      <c r="I34" s="7" t="s">
        <v>26</v>
      </c>
      <c r="J34" s="1" t="n">
        <v>220</v>
      </c>
    </row>
    <row r="35" customFormat="false" ht="12.5" hidden="false" customHeight="false" outlineLevel="0" collapsed="false">
      <c r="E35" s="7"/>
      <c r="F35" s="7"/>
      <c r="G35" s="7"/>
    </row>
    <row r="36" customFormat="false" ht="12.5" hidden="false" customHeight="false" outlineLevel="0" collapsed="false">
      <c r="E36" s="7"/>
      <c r="F36" s="7"/>
      <c r="G36" s="7"/>
    </row>
    <row r="37" customFormat="false" ht="12.5" hidden="false" customHeight="false" outlineLevel="0" collapsed="false">
      <c r="E37" s="7"/>
      <c r="F37" s="7"/>
      <c r="G37" s="7"/>
    </row>
    <row r="38" customFormat="false" ht="12.5" hidden="false" customHeight="false" outlineLevel="0" collapsed="false">
      <c r="E38" s="7"/>
      <c r="F38" s="7"/>
      <c r="G38" s="7"/>
    </row>
    <row r="39" customFormat="false" ht="12.5" hidden="false" customHeight="false" outlineLevel="0" collapsed="false">
      <c r="E39" s="7"/>
      <c r="F39" s="7"/>
      <c r="G39" s="7"/>
    </row>
    <row r="40" customFormat="false" ht="12.5" hidden="false" customHeight="false" outlineLevel="0" collapsed="false">
      <c r="E40" s="7"/>
      <c r="F40" s="7"/>
      <c r="G40" s="7"/>
    </row>
    <row r="41" customFormat="false" ht="12.5" hidden="false" customHeight="false" outlineLevel="0" collapsed="false">
      <c r="E41" s="7"/>
      <c r="F41" s="7"/>
      <c r="G41" s="7"/>
    </row>
    <row r="42" customFormat="false" ht="12.5" hidden="false" customHeight="false" outlineLevel="0" collapsed="false">
      <c r="E42" s="7"/>
      <c r="F42" s="7"/>
      <c r="G42" s="7"/>
    </row>
    <row r="43" customFormat="false" ht="12.5" hidden="false" customHeight="false" outlineLevel="0" collapsed="false">
      <c r="E43" s="7"/>
      <c r="F43" s="7"/>
      <c r="G43" s="7"/>
    </row>
    <row r="44" customFormat="false" ht="12.5" hidden="false" customHeight="false" outlineLevel="0" collapsed="false">
      <c r="E44" s="7"/>
      <c r="F44" s="7"/>
      <c r="G44" s="7"/>
    </row>
    <row r="45" customFormat="false" ht="12.5" hidden="false" customHeight="false" outlineLevel="0" collapsed="false">
      <c r="E45" s="7"/>
      <c r="F45" s="7"/>
      <c r="G45" s="7"/>
    </row>
    <row r="46" customFormat="false" ht="12.5" hidden="false" customHeight="false" outlineLevel="0" collapsed="false">
      <c r="E46" s="7"/>
      <c r="F46" s="7"/>
      <c r="G46" s="7"/>
    </row>
    <row r="47" customFormat="false" ht="12.5" hidden="false" customHeight="false" outlineLevel="0" collapsed="false">
      <c r="E47" s="7"/>
      <c r="F47" s="7"/>
      <c r="G47" s="7"/>
    </row>
    <row r="48" customFormat="false" ht="12.5" hidden="false" customHeight="false" outlineLevel="0" collapsed="false">
      <c r="E48" s="7"/>
      <c r="F48" s="7"/>
      <c r="G48" s="7"/>
    </row>
    <row r="49" customFormat="false" ht="12.5" hidden="false" customHeight="false" outlineLevel="0" collapsed="false">
      <c r="E49" s="7"/>
      <c r="F49" s="7"/>
      <c r="G49" s="7"/>
    </row>
    <row r="50" customFormat="false" ht="12.5" hidden="false" customHeight="false" outlineLevel="0" collapsed="false">
      <c r="E50" s="7"/>
      <c r="F50" s="7"/>
      <c r="G50" s="7"/>
    </row>
    <row r="51" customFormat="false" ht="12.5" hidden="false" customHeight="false" outlineLevel="0" collapsed="false">
      <c r="E51" s="7"/>
      <c r="F51" s="7"/>
      <c r="G51" s="7"/>
    </row>
    <row r="52" customFormat="false" ht="12.5" hidden="false" customHeight="false" outlineLevel="0" collapsed="false">
      <c r="E52" s="7"/>
      <c r="F52" s="7"/>
      <c r="G52" s="7"/>
    </row>
    <row r="53" customFormat="false" ht="12.5" hidden="false" customHeight="false" outlineLevel="0" collapsed="false">
      <c r="E53" s="7"/>
      <c r="F53" s="7"/>
      <c r="G53" s="7"/>
    </row>
    <row r="54" customFormat="false" ht="12.5" hidden="false" customHeight="false" outlineLevel="0" collapsed="false">
      <c r="E54" s="7"/>
      <c r="F54" s="7"/>
      <c r="G54" s="7"/>
    </row>
    <row r="55" customFormat="false" ht="12.5" hidden="false" customHeight="false" outlineLevel="0" collapsed="false">
      <c r="E55" s="7"/>
      <c r="F55" s="7"/>
      <c r="G55" s="7"/>
    </row>
    <row r="56" customFormat="false" ht="12.5" hidden="false" customHeight="false" outlineLevel="0" collapsed="false">
      <c r="E56" s="7"/>
      <c r="F56" s="7"/>
      <c r="G56" s="7"/>
    </row>
    <row r="57" customFormat="false" ht="12.5" hidden="false" customHeight="false" outlineLevel="0" collapsed="false">
      <c r="E57" s="7"/>
      <c r="F57" s="7"/>
      <c r="G57" s="7"/>
    </row>
    <row r="58" customFormat="false" ht="12.5" hidden="false" customHeight="false" outlineLevel="0" collapsed="false">
      <c r="E58" s="7"/>
      <c r="F58" s="7"/>
      <c r="G58" s="7"/>
    </row>
    <row r="59" customFormat="false" ht="12.5" hidden="false" customHeight="false" outlineLevel="0" collapsed="false">
      <c r="E59" s="7"/>
      <c r="F59" s="7"/>
      <c r="G59" s="7"/>
    </row>
    <row r="60" customFormat="false" ht="12.5" hidden="false" customHeight="false" outlineLevel="0" collapsed="false">
      <c r="E60" s="7"/>
      <c r="F60" s="7"/>
      <c r="G60" s="7"/>
    </row>
    <row r="61" customFormat="false" ht="12.5" hidden="false" customHeight="false" outlineLevel="0" collapsed="false">
      <c r="E61" s="7"/>
      <c r="F61" s="7"/>
      <c r="G61" s="7"/>
    </row>
    <row r="62" customFormat="false" ht="12.5" hidden="false" customHeight="false" outlineLevel="0" collapsed="false">
      <c r="E62" s="7"/>
      <c r="F62" s="7"/>
      <c r="G62" s="7"/>
    </row>
    <row r="63" customFormat="false" ht="12.5" hidden="false" customHeight="false" outlineLevel="0" collapsed="false">
      <c r="E63" s="7"/>
      <c r="F63" s="7"/>
      <c r="G63" s="7"/>
    </row>
    <row r="64" customFormat="false" ht="12.5" hidden="false" customHeight="false" outlineLevel="0" collapsed="false">
      <c r="E64" s="7"/>
      <c r="F64" s="7"/>
      <c r="G64" s="7"/>
    </row>
    <row r="65" customFormat="false" ht="12.5" hidden="false" customHeight="false" outlineLevel="0" collapsed="false">
      <c r="E65" s="7"/>
      <c r="F65" s="7"/>
      <c r="G65" s="7"/>
    </row>
    <row r="66" customFormat="false" ht="12.5" hidden="false" customHeight="false" outlineLevel="0" collapsed="false">
      <c r="E66" s="7"/>
      <c r="F66" s="7"/>
      <c r="G66" s="7"/>
    </row>
    <row r="67" customFormat="false" ht="12.5" hidden="false" customHeight="false" outlineLevel="0" collapsed="false">
      <c r="E67" s="7"/>
      <c r="F67" s="7"/>
      <c r="G67" s="7"/>
    </row>
    <row r="68" customFormat="false" ht="12.5" hidden="false" customHeight="false" outlineLevel="0" collapsed="false">
      <c r="E68" s="7"/>
      <c r="F68" s="7"/>
      <c r="G68" s="7"/>
    </row>
    <row r="69" customFormat="false" ht="12.5" hidden="false" customHeight="false" outlineLevel="0" collapsed="false">
      <c r="E69" s="7"/>
      <c r="F69" s="7"/>
      <c r="G69" s="7"/>
    </row>
    <row r="70" customFormat="false" ht="12.5" hidden="false" customHeight="false" outlineLevel="0" collapsed="false">
      <c r="E70" s="7"/>
      <c r="F70" s="7"/>
      <c r="G70" s="7"/>
    </row>
    <row r="71" customFormat="false" ht="12.5" hidden="false" customHeight="false" outlineLevel="0" collapsed="false">
      <c r="E71" s="7"/>
      <c r="F71" s="7"/>
      <c r="G71" s="7"/>
    </row>
    <row r="72" customFormat="false" ht="12.5" hidden="false" customHeight="false" outlineLevel="0" collapsed="false">
      <c r="E72" s="7"/>
      <c r="F72" s="7"/>
      <c r="G72" s="7"/>
    </row>
    <row r="73" customFormat="false" ht="12.5" hidden="false" customHeight="false" outlineLevel="0" collapsed="false">
      <c r="E73" s="7"/>
      <c r="F73" s="7"/>
      <c r="G73" s="7"/>
    </row>
    <row r="74" customFormat="false" ht="12.5" hidden="false" customHeight="false" outlineLevel="0" collapsed="false">
      <c r="E74" s="7"/>
      <c r="F74" s="7"/>
      <c r="G74" s="7"/>
    </row>
    <row r="75" customFormat="false" ht="12.5" hidden="false" customHeight="false" outlineLevel="0" collapsed="false">
      <c r="E75" s="7"/>
      <c r="F75" s="7"/>
      <c r="G75" s="7"/>
    </row>
    <row r="76" customFormat="false" ht="12.5" hidden="false" customHeight="false" outlineLevel="0" collapsed="false">
      <c r="E76" s="7"/>
      <c r="F76" s="7"/>
      <c r="G76" s="7"/>
    </row>
    <row r="77" customFormat="false" ht="12.5" hidden="false" customHeight="false" outlineLevel="0" collapsed="false">
      <c r="E77" s="7"/>
      <c r="F77" s="7"/>
      <c r="G77" s="7"/>
    </row>
    <row r="78" customFormat="false" ht="12.5" hidden="false" customHeight="false" outlineLevel="0" collapsed="false">
      <c r="E78" s="7"/>
      <c r="F78" s="7"/>
      <c r="G78" s="7"/>
    </row>
    <row r="79" customFormat="false" ht="12.5" hidden="false" customHeight="false" outlineLevel="0" collapsed="false">
      <c r="E79" s="7"/>
      <c r="F79" s="7"/>
      <c r="G79" s="7"/>
    </row>
    <row r="80" customFormat="false" ht="12.5" hidden="false" customHeight="false" outlineLevel="0" collapsed="false">
      <c r="E80" s="7"/>
      <c r="F80" s="7"/>
      <c r="G80" s="7"/>
    </row>
    <row r="81" customFormat="false" ht="12.5" hidden="false" customHeight="false" outlineLevel="0" collapsed="false">
      <c r="E81" s="7"/>
      <c r="F81" s="7"/>
      <c r="G81" s="7"/>
    </row>
    <row r="82" customFormat="false" ht="12.5" hidden="false" customHeight="false" outlineLevel="0" collapsed="false">
      <c r="E82" s="7"/>
      <c r="F82" s="7"/>
      <c r="G82" s="7"/>
    </row>
    <row r="83" customFormat="false" ht="12.5" hidden="false" customHeight="false" outlineLevel="0" collapsed="false">
      <c r="E83" s="7"/>
      <c r="F83" s="7"/>
      <c r="G83" s="7"/>
    </row>
    <row r="84" customFormat="false" ht="12.5" hidden="false" customHeight="false" outlineLevel="0" collapsed="false">
      <c r="E84" s="7"/>
      <c r="F84" s="7"/>
      <c r="G84" s="7"/>
    </row>
    <row r="85" customFormat="false" ht="12.5" hidden="false" customHeight="false" outlineLevel="0" collapsed="false">
      <c r="E85" s="7"/>
      <c r="F85" s="7"/>
      <c r="G85" s="7"/>
    </row>
    <row r="86" customFormat="false" ht="12.5" hidden="false" customHeight="false" outlineLevel="0" collapsed="false">
      <c r="E86" s="7"/>
      <c r="F86" s="7"/>
      <c r="G86" s="7"/>
    </row>
    <row r="87" customFormat="false" ht="12.5" hidden="false" customHeight="false" outlineLevel="0" collapsed="false">
      <c r="E87" s="7"/>
      <c r="F87" s="7"/>
      <c r="G87" s="7"/>
    </row>
    <row r="88" customFormat="false" ht="12.5" hidden="false" customHeight="false" outlineLevel="0" collapsed="false">
      <c r="E88" s="7"/>
      <c r="F88" s="7"/>
      <c r="G88" s="7"/>
    </row>
    <row r="89" customFormat="false" ht="12.5" hidden="false" customHeight="false" outlineLevel="0" collapsed="false">
      <c r="E89" s="7"/>
      <c r="F89" s="7"/>
      <c r="G89" s="7"/>
    </row>
    <row r="90" customFormat="false" ht="12.5" hidden="false" customHeight="false" outlineLevel="0" collapsed="false">
      <c r="E90" s="7"/>
      <c r="F90" s="7"/>
      <c r="G90" s="7"/>
    </row>
    <row r="91" customFormat="false" ht="12.5" hidden="false" customHeight="false" outlineLevel="0" collapsed="false">
      <c r="E91" s="7"/>
      <c r="F91" s="7"/>
      <c r="G91" s="7"/>
    </row>
    <row r="92" customFormat="false" ht="12.5" hidden="false" customHeight="false" outlineLevel="0" collapsed="false">
      <c r="E92" s="7"/>
      <c r="F92" s="7"/>
      <c r="G92" s="7"/>
    </row>
    <row r="93" customFormat="false" ht="12.5" hidden="false" customHeight="false" outlineLevel="0" collapsed="false">
      <c r="E93" s="7"/>
      <c r="F93" s="7"/>
      <c r="G93" s="7"/>
    </row>
    <row r="94" customFormat="false" ht="12.5" hidden="false" customHeight="false" outlineLevel="0" collapsed="false">
      <c r="E94" s="7"/>
      <c r="F94" s="7"/>
      <c r="G94" s="7"/>
    </row>
    <row r="95" customFormat="false" ht="12.5" hidden="false" customHeight="false" outlineLevel="0" collapsed="false">
      <c r="E95" s="7"/>
      <c r="F95" s="7"/>
      <c r="G95" s="7"/>
    </row>
    <row r="96" customFormat="false" ht="12.5" hidden="false" customHeight="false" outlineLevel="0" collapsed="false">
      <c r="E96" s="7"/>
      <c r="F96" s="7"/>
      <c r="G96" s="7"/>
    </row>
    <row r="97" customFormat="false" ht="12.5" hidden="false" customHeight="false" outlineLevel="0" collapsed="false">
      <c r="E97" s="7"/>
      <c r="F97" s="7"/>
      <c r="G97" s="7"/>
    </row>
    <row r="98" customFormat="false" ht="12.5" hidden="false" customHeight="false" outlineLevel="0" collapsed="false">
      <c r="E98" s="7"/>
      <c r="F98" s="7"/>
      <c r="G98" s="7"/>
    </row>
    <row r="99" customFormat="false" ht="12.5" hidden="false" customHeight="false" outlineLevel="0" collapsed="false">
      <c r="E99" s="7"/>
      <c r="F99" s="7"/>
      <c r="G99" s="7"/>
    </row>
    <row r="100" customFormat="false" ht="12.5" hidden="false" customHeight="false" outlineLevel="0" collapsed="false">
      <c r="E100" s="7"/>
      <c r="F100" s="7"/>
      <c r="G100" s="7"/>
    </row>
    <row r="101" customFormat="false" ht="12.5" hidden="false" customHeight="false" outlineLevel="0" collapsed="false">
      <c r="E101" s="7"/>
      <c r="F101" s="7"/>
      <c r="G101" s="7"/>
    </row>
    <row r="102" customFormat="false" ht="12.5" hidden="false" customHeight="false" outlineLevel="0" collapsed="false">
      <c r="E102" s="7"/>
      <c r="F102" s="7"/>
      <c r="G102" s="7"/>
    </row>
    <row r="103" customFormat="false" ht="12.5" hidden="false" customHeight="false" outlineLevel="0" collapsed="false">
      <c r="E103" s="7"/>
      <c r="F103" s="7"/>
      <c r="G103" s="7"/>
    </row>
    <row r="104" customFormat="false" ht="12.5" hidden="false" customHeight="false" outlineLevel="0" collapsed="false">
      <c r="E104" s="7"/>
      <c r="F104" s="7"/>
      <c r="G104" s="7"/>
    </row>
    <row r="105" customFormat="false" ht="12.5" hidden="false" customHeight="false" outlineLevel="0" collapsed="false">
      <c r="E105" s="7"/>
      <c r="F105" s="7"/>
      <c r="G105" s="7"/>
    </row>
    <row r="106" customFormat="false" ht="12.5" hidden="false" customHeight="false" outlineLevel="0" collapsed="false">
      <c r="E106" s="7"/>
      <c r="F106" s="7"/>
      <c r="G106" s="7"/>
    </row>
    <row r="107" customFormat="false" ht="12.5" hidden="false" customHeight="false" outlineLevel="0" collapsed="false">
      <c r="E107" s="7"/>
      <c r="F107" s="7"/>
      <c r="G107" s="7"/>
    </row>
    <row r="108" customFormat="false" ht="12.5" hidden="false" customHeight="false" outlineLevel="0" collapsed="false">
      <c r="E108" s="7"/>
      <c r="F108" s="7"/>
      <c r="G108" s="7"/>
    </row>
    <row r="109" customFormat="false" ht="12.5" hidden="false" customHeight="false" outlineLevel="0" collapsed="false">
      <c r="E109" s="7"/>
      <c r="F109" s="7"/>
      <c r="G109" s="7"/>
    </row>
    <row r="110" customFormat="false" ht="12.5" hidden="false" customHeight="false" outlineLevel="0" collapsed="false">
      <c r="E110" s="7"/>
      <c r="F110" s="7"/>
      <c r="G110" s="7"/>
    </row>
    <row r="111" customFormat="false" ht="12.5" hidden="false" customHeight="false" outlineLevel="0" collapsed="false">
      <c r="E111" s="7"/>
      <c r="F111" s="7"/>
      <c r="G111" s="7"/>
    </row>
    <row r="112" customFormat="false" ht="12.5" hidden="false" customHeight="false" outlineLevel="0" collapsed="false">
      <c r="E112" s="7"/>
      <c r="F112" s="7"/>
      <c r="G112" s="7"/>
    </row>
    <row r="113" customFormat="false" ht="12.5" hidden="false" customHeight="false" outlineLevel="0" collapsed="false">
      <c r="E113" s="7"/>
      <c r="F113" s="7"/>
      <c r="G113" s="7"/>
    </row>
    <row r="114" customFormat="false" ht="12.5" hidden="false" customHeight="false" outlineLevel="0" collapsed="false">
      <c r="E114" s="7"/>
      <c r="F114" s="7"/>
      <c r="G114" s="7"/>
    </row>
    <row r="115" customFormat="false" ht="12.5" hidden="false" customHeight="false" outlineLevel="0" collapsed="false">
      <c r="E115" s="7"/>
      <c r="F115" s="7"/>
      <c r="G115" s="7"/>
    </row>
    <row r="116" customFormat="false" ht="12.5" hidden="false" customHeight="false" outlineLevel="0" collapsed="false">
      <c r="E116" s="7"/>
      <c r="F116" s="7"/>
      <c r="G116" s="7"/>
    </row>
    <row r="117" customFormat="false" ht="12.5" hidden="false" customHeight="false" outlineLevel="0" collapsed="false">
      <c r="E117" s="7"/>
      <c r="F117" s="7"/>
      <c r="G117" s="7"/>
    </row>
    <row r="118" customFormat="false" ht="12.5" hidden="false" customHeight="false" outlineLevel="0" collapsed="false">
      <c r="E118" s="7"/>
      <c r="F118" s="7"/>
      <c r="G118" s="7"/>
    </row>
    <row r="119" customFormat="false" ht="12.5" hidden="false" customHeight="false" outlineLevel="0" collapsed="false">
      <c r="E119" s="7"/>
      <c r="F119" s="7"/>
      <c r="G119" s="7"/>
    </row>
    <row r="120" customFormat="false" ht="12.5" hidden="false" customHeight="false" outlineLevel="0" collapsed="false">
      <c r="E120" s="7"/>
      <c r="F120" s="7"/>
      <c r="G120" s="7"/>
    </row>
    <row r="121" customFormat="false" ht="12.5" hidden="false" customHeight="false" outlineLevel="0" collapsed="false">
      <c r="E121" s="7"/>
      <c r="F121" s="7"/>
      <c r="G121" s="7"/>
    </row>
    <row r="122" customFormat="false" ht="12.5" hidden="false" customHeight="false" outlineLevel="0" collapsed="false">
      <c r="E122" s="7"/>
      <c r="F122" s="7"/>
      <c r="G122" s="7"/>
    </row>
    <row r="123" customFormat="false" ht="12.5" hidden="false" customHeight="false" outlineLevel="0" collapsed="false">
      <c r="E123" s="7"/>
      <c r="F123" s="7"/>
      <c r="G123" s="7"/>
    </row>
    <row r="124" customFormat="false" ht="12.5" hidden="false" customHeight="false" outlineLevel="0" collapsed="false">
      <c r="E124" s="7"/>
      <c r="F124" s="7"/>
      <c r="G124" s="7"/>
    </row>
    <row r="125" customFormat="false" ht="12.5" hidden="false" customHeight="false" outlineLevel="0" collapsed="false">
      <c r="E125" s="7"/>
      <c r="F125" s="7"/>
      <c r="G125" s="7"/>
    </row>
    <row r="126" customFormat="false" ht="12.5" hidden="false" customHeight="false" outlineLevel="0" collapsed="false">
      <c r="E126" s="7"/>
      <c r="F126" s="7"/>
      <c r="G126" s="7"/>
    </row>
    <row r="127" customFormat="false" ht="12.5" hidden="false" customHeight="false" outlineLevel="0" collapsed="false">
      <c r="E127" s="7"/>
      <c r="F127" s="7"/>
      <c r="G127" s="7"/>
    </row>
    <row r="128" customFormat="false" ht="12.5" hidden="false" customHeight="false" outlineLevel="0" collapsed="false">
      <c r="E128" s="7"/>
      <c r="F128" s="7"/>
      <c r="G128" s="7"/>
    </row>
    <row r="129" customFormat="false" ht="12.5" hidden="false" customHeight="false" outlineLevel="0" collapsed="false">
      <c r="E129" s="7"/>
      <c r="F129" s="7"/>
      <c r="G129" s="7"/>
    </row>
    <row r="130" customFormat="false" ht="12.5" hidden="false" customHeight="false" outlineLevel="0" collapsed="false">
      <c r="E130" s="7"/>
      <c r="F130" s="7"/>
      <c r="G130" s="7"/>
    </row>
    <row r="131" customFormat="false" ht="12.5" hidden="false" customHeight="false" outlineLevel="0" collapsed="false">
      <c r="E131" s="7"/>
      <c r="F131" s="7"/>
      <c r="G131" s="7"/>
    </row>
    <row r="132" customFormat="false" ht="12.5" hidden="false" customHeight="false" outlineLevel="0" collapsed="false">
      <c r="E132" s="7"/>
      <c r="F132" s="7"/>
      <c r="G132" s="7"/>
    </row>
    <row r="133" customFormat="false" ht="12.5" hidden="false" customHeight="false" outlineLevel="0" collapsed="false">
      <c r="E133" s="7"/>
      <c r="F133" s="7"/>
      <c r="G133" s="7"/>
    </row>
    <row r="134" customFormat="false" ht="12.5" hidden="false" customHeight="false" outlineLevel="0" collapsed="false">
      <c r="E134" s="7"/>
      <c r="F134" s="7"/>
      <c r="G134" s="7"/>
    </row>
    <row r="135" customFormat="false" ht="12.5" hidden="false" customHeight="false" outlineLevel="0" collapsed="false">
      <c r="E135" s="7"/>
      <c r="F135" s="7"/>
      <c r="G135" s="7"/>
    </row>
    <row r="136" customFormat="false" ht="12.5" hidden="false" customHeight="false" outlineLevel="0" collapsed="false">
      <c r="E136" s="7"/>
      <c r="F136" s="7"/>
      <c r="G136" s="7"/>
    </row>
    <row r="137" customFormat="false" ht="12.5" hidden="false" customHeight="false" outlineLevel="0" collapsed="false">
      <c r="E137" s="7"/>
      <c r="F137" s="7"/>
      <c r="G137" s="7"/>
    </row>
    <row r="138" customFormat="false" ht="12.5" hidden="false" customHeight="false" outlineLevel="0" collapsed="false">
      <c r="E138" s="7"/>
      <c r="F138" s="7"/>
      <c r="G138" s="7"/>
    </row>
    <row r="139" customFormat="false" ht="12.5" hidden="false" customHeight="false" outlineLevel="0" collapsed="false">
      <c r="E139" s="7"/>
      <c r="F139" s="7"/>
      <c r="G139" s="7"/>
    </row>
    <row r="140" customFormat="false" ht="12.5" hidden="false" customHeight="false" outlineLevel="0" collapsed="false">
      <c r="E140" s="7"/>
      <c r="F140" s="7"/>
      <c r="G140" s="7"/>
    </row>
    <row r="141" customFormat="false" ht="12.5" hidden="false" customHeight="false" outlineLevel="0" collapsed="false">
      <c r="E141" s="7"/>
      <c r="F141" s="7"/>
      <c r="G141" s="7"/>
    </row>
    <row r="142" customFormat="false" ht="12.5" hidden="false" customHeight="false" outlineLevel="0" collapsed="false">
      <c r="E142" s="7"/>
      <c r="F142" s="7"/>
      <c r="G142" s="7"/>
    </row>
    <row r="143" customFormat="false" ht="12.5" hidden="false" customHeight="false" outlineLevel="0" collapsed="false">
      <c r="E143" s="7"/>
      <c r="F143" s="7"/>
      <c r="G143" s="7"/>
    </row>
    <row r="144" customFormat="false" ht="12.5" hidden="false" customHeight="false" outlineLevel="0" collapsed="false">
      <c r="E144" s="7"/>
      <c r="F144" s="7"/>
      <c r="G144" s="7"/>
    </row>
    <row r="145" customFormat="false" ht="12.5" hidden="false" customHeight="false" outlineLevel="0" collapsed="false">
      <c r="E145" s="7"/>
      <c r="F145" s="7"/>
      <c r="G145" s="7"/>
    </row>
    <row r="146" customFormat="false" ht="12.5" hidden="false" customHeight="false" outlineLevel="0" collapsed="false">
      <c r="E146" s="7"/>
      <c r="F146" s="7"/>
      <c r="G146" s="7"/>
    </row>
    <row r="147" customFormat="false" ht="12.5" hidden="false" customHeight="false" outlineLevel="0" collapsed="false">
      <c r="E147" s="7"/>
      <c r="F147" s="7"/>
      <c r="G147" s="7"/>
    </row>
    <row r="148" customFormat="false" ht="12.5" hidden="false" customHeight="false" outlineLevel="0" collapsed="false">
      <c r="E148" s="7"/>
      <c r="F148" s="7"/>
      <c r="G148" s="7"/>
    </row>
    <row r="149" customFormat="false" ht="12.5" hidden="false" customHeight="false" outlineLevel="0" collapsed="false">
      <c r="E149" s="7"/>
      <c r="F149" s="7"/>
      <c r="G149" s="7"/>
    </row>
    <row r="150" customFormat="false" ht="12.5" hidden="false" customHeight="false" outlineLevel="0" collapsed="false">
      <c r="E150" s="7"/>
      <c r="F150" s="7"/>
      <c r="G150" s="7"/>
    </row>
    <row r="151" customFormat="false" ht="12.5" hidden="false" customHeight="false" outlineLevel="0" collapsed="false">
      <c r="E151" s="7"/>
      <c r="F151" s="7"/>
      <c r="G151" s="7"/>
    </row>
    <row r="152" customFormat="false" ht="12.5" hidden="false" customHeight="false" outlineLevel="0" collapsed="false">
      <c r="E152" s="7"/>
      <c r="F152" s="7"/>
      <c r="G152" s="7"/>
    </row>
    <row r="153" customFormat="false" ht="12.5" hidden="false" customHeight="false" outlineLevel="0" collapsed="false">
      <c r="E153" s="7"/>
      <c r="F153" s="7"/>
      <c r="G153" s="7"/>
    </row>
    <row r="154" customFormat="false" ht="12.5" hidden="false" customHeight="false" outlineLevel="0" collapsed="false">
      <c r="E154" s="7"/>
      <c r="F154" s="7"/>
      <c r="G154" s="7"/>
    </row>
    <row r="155" customFormat="false" ht="12.5" hidden="false" customHeight="false" outlineLevel="0" collapsed="false">
      <c r="E155" s="7"/>
      <c r="F155" s="7"/>
      <c r="G155" s="7"/>
    </row>
    <row r="156" customFormat="false" ht="12.5" hidden="false" customHeight="false" outlineLevel="0" collapsed="false">
      <c r="E156" s="7"/>
      <c r="F156" s="7"/>
      <c r="G156" s="7"/>
    </row>
    <row r="157" customFormat="false" ht="12.5" hidden="false" customHeight="false" outlineLevel="0" collapsed="false">
      <c r="E157" s="7"/>
      <c r="F157" s="7"/>
      <c r="G157" s="7"/>
    </row>
    <row r="158" customFormat="false" ht="12.5" hidden="false" customHeight="false" outlineLevel="0" collapsed="false">
      <c r="E158" s="7"/>
      <c r="F158" s="7"/>
      <c r="G158" s="7"/>
    </row>
    <row r="159" customFormat="false" ht="12.5" hidden="false" customHeight="false" outlineLevel="0" collapsed="false">
      <c r="E159" s="7"/>
      <c r="F159" s="7"/>
      <c r="G159" s="7"/>
    </row>
    <row r="160" customFormat="false" ht="12.5" hidden="false" customHeight="false" outlineLevel="0" collapsed="false">
      <c r="E160" s="7"/>
      <c r="F160" s="7"/>
      <c r="G160" s="7"/>
    </row>
    <row r="161" customFormat="false" ht="12.5" hidden="false" customHeight="false" outlineLevel="0" collapsed="false">
      <c r="E161" s="7"/>
      <c r="F161" s="7"/>
      <c r="G161" s="7"/>
    </row>
    <row r="162" customFormat="false" ht="12.5" hidden="false" customHeight="false" outlineLevel="0" collapsed="false">
      <c r="E162" s="7"/>
      <c r="F162" s="7"/>
      <c r="G162" s="7"/>
    </row>
    <row r="163" customFormat="false" ht="12.5" hidden="false" customHeight="false" outlineLevel="0" collapsed="false">
      <c r="E163" s="7"/>
      <c r="F163" s="7"/>
      <c r="G163" s="7"/>
    </row>
    <row r="164" customFormat="false" ht="12.5" hidden="false" customHeight="false" outlineLevel="0" collapsed="false">
      <c r="E164" s="7"/>
      <c r="F164" s="7"/>
      <c r="G164" s="7"/>
    </row>
    <row r="165" customFormat="false" ht="12.5" hidden="false" customHeight="false" outlineLevel="0" collapsed="false">
      <c r="E165" s="7"/>
      <c r="F165" s="7"/>
      <c r="G165" s="7"/>
    </row>
    <row r="166" customFormat="false" ht="12.5" hidden="false" customHeight="false" outlineLevel="0" collapsed="false">
      <c r="E166" s="7"/>
      <c r="F166" s="7"/>
      <c r="G166" s="7"/>
    </row>
    <row r="167" customFormat="false" ht="12.5" hidden="false" customHeight="false" outlineLevel="0" collapsed="false">
      <c r="E167" s="7"/>
      <c r="F167" s="7"/>
      <c r="G167" s="7"/>
    </row>
    <row r="168" customFormat="false" ht="12.5" hidden="false" customHeight="false" outlineLevel="0" collapsed="false">
      <c r="E168" s="7"/>
      <c r="F168" s="7"/>
      <c r="G168" s="7"/>
    </row>
    <row r="169" customFormat="false" ht="12.5" hidden="false" customHeight="false" outlineLevel="0" collapsed="false">
      <c r="E169" s="7"/>
      <c r="F169" s="7"/>
      <c r="G169" s="7"/>
    </row>
    <row r="170" customFormat="false" ht="12.5" hidden="false" customHeight="false" outlineLevel="0" collapsed="false">
      <c r="E170" s="7"/>
      <c r="F170" s="7"/>
      <c r="G170" s="7"/>
    </row>
    <row r="171" customFormat="false" ht="12.5" hidden="false" customHeight="false" outlineLevel="0" collapsed="false">
      <c r="E171" s="7"/>
      <c r="F171" s="7"/>
      <c r="G171" s="7"/>
    </row>
    <row r="172" customFormat="false" ht="12.5" hidden="false" customHeight="false" outlineLevel="0" collapsed="false">
      <c r="E172" s="7"/>
      <c r="F172" s="7"/>
      <c r="G172" s="7"/>
    </row>
    <row r="173" customFormat="false" ht="12.5" hidden="false" customHeight="false" outlineLevel="0" collapsed="false">
      <c r="E173" s="7"/>
      <c r="F173" s="7"/>
      <c r="G173" s="7"/>
    </row>
    <row r="174" customFormat="false" ht="12.5" hidden="false" customHeight="false" outlineLevel="0" collapsed="false">
      <c r="E174" s="7"/>
      <c r="F174" s="7"/>
      <c r="G174" s="7"/>
    </row>
    <row r="175" customFormat="false" ht="12.5" hidden="false" customHeight="false" outlineLevel="0" collapsed="false">
      <c r="E175" s="7"/>
      <c r="F175" s="7"/>
      <c r="G175" s="7"/>
    </row>
    <row r="176" customFormat="false" ht="12.5" hidden="false" customHeight="false" outlineLevel="0" collapsed="false">
      <c r="E176" s="7"/>
      <c r="F176" s="7"/>
      <c r="G176" s="7"/>
    </row>
    <row r="177" customFormat="false" ht="12.5" hidden="false" customHeight="false" outlineLevel="0" collapsed="false">
      <c r="E177" s="7"/>
      <c r="F177" s="7"/>
      <c r="G177" s="7"/>
    </row>
    <row r="178" customFormat="false" ht="12.5" hidden="false" customHeight="false" outlineLevel="0" collapsed="false">
      <c r="E178" s="7"/>
      <c r="F178" s="7"/>
      <c r="G178" s="7"/>
    </row>
    <row r="179" customFormat="false" ht="12.5" hidden="false" customHeight="false" outlineLevel="0" collapsed="false">
      <c r="E179" s="7"/>
      <c r="F179" s="7"/>
      <c r="G179" s="7"/>
    </row>
    <row r="180" customFormat="false" ht="12.5" hidden="false" customHeight="false" outlineLevel="0" collapsed="false">
      <c r="E180" s="7"/>
      <c r="F180" s="7"/>
      <c r="G180" s="7"/>
    </row>
    <row r="181" customFormat="false" ht="12.5" hidden="false" customHeight="false" outlineLevel="0" collapsed="false">
      <c r="E181" s="7"/>
      <c r="F181" s="7"/>
      <c r="G181" s="7"/>
    </row>
    <row r="182" customFormat="false" ht="12.5" hidden="false" customHeight="false" outlineLevel="0" collapsed="false">
      <c r="E182" s="7"/>
      <c r="F182" s="7"/>
      <c r="G182" s="7"/>
    </row>
    <row r="183" customFormat="false" ht="12.5" hidden="false" customHeight="false" outlineLevel="0" collapsed="false">
      <c r="E183" s="7"/>
      <c r="F183" s="7"/>
      <c r="G183" s="7"/>
    </row>
    <row r="184" customFormat="false" ht="12.5" hidden="false" customHeight="false" outlineLevel="0" collapsed="false">
      <c r="E184" s="7"/>
      <c r="F184" s="7"/>
      <c r="G184" s="7"/>
    </row>
    <row r="185" customFormat="false" ht="12.5" hidden="false" customHeight="false" outlineLevel="0" collapsed="false">
      <c r="E185" s="7"/>
      <c r="F185" s="7"/>
      <c r="G185" s="7"/>
    </row>
    <row r="186" customFormat="false" ht="12.5" hidden="false" customHeight="false" outlineLevel="0" collapsed="false">
      <c r="E186" s="7"/>
      <c r="F186" s="7"/>
      <c r="G186" s="7"/>
    </row>
    <row r="187" customFormat="false" ht="12.5" hidden="false" customHeight="false" outlineLevel="0" collapsed="false">
      <c r="E187" s="7"/>
      <c r="F187" s="7"/>
      <c r="G187" s="7"/>
    </row>
    <row r="188" customFormat="false" ht="12.5" hidden="false" customHeight="false" outlineLevel="0" collapsed="false">
      <c r="E188" s="7"/>
      <c r="F188" s="7"/>
      <c r="G188" s="7"/>
    </row>
    <row r="189" customFormat="false" ht="12.5" hidden="false" customHeight="false" outlineLevel="0" collapsed="false">
      <c r="E189" s="7"/>
      <c r="F189" s="7"/>
      <c r="G189" s="7"/>
    </row>
    <row r="190" customFormat="false" ht="12.5" hidden="false" customHeight="false" outlineLevel="0" collapsed="false">
      <c r="E190" s="7"/>
      <c r="F190" s="7"/>
      <c r="G190" s="7"/>
    </row>
    <row r="191" customFormat="false" ht="12.5" hidden="false" customHeight="false" outlineLevel="0" collapsed="false">
      <c r="E191" s="7"/>
      <c r="F191" s="7"/>
      <c r="G191" s="7"/>
    </row>
    <row r="192" customFormat="false" ht="12.5" hidden="false" customHeight="false" outlineLevel="0" collapsed="false">
      <c r="E192" s="7"/>
      <c r="F192" s="7"/>
      <c r="G192" s="7"/>
    </row>
    <row r="193" customFormat="false" ht="12.5" hidden="false" customHeight="false" outlineLevel="0" collapsed="false">
      <c r="E193" s="7"/>
      <c r="F193" s="7"/>
      <c r="G193" s="7"/>
    </row>
    <row r="194" customFormat="false" ht="12.5" hidden="false" customHeight="false" outlineLevel="0" collapsed="false">
      <c r="E194" s="7"/>
      <c r="F194" s="7"/>
      <c r="G194" s="7"/>
    </row>
    <row r="195" customFormat="false" ht="12.5" hidden="false" customHeight="false" outlineLevel="0" collapsed="false">
      <c r="E195" s="7"/>
      <c r="F195" s="7"/>
      <c r="G195" s="7"/>
    </row>
    <row r="196" customFormat="false" ht="12.5" hidden="false" customHeight="false" outlineLevel="0" collapsed="false">
      <c r="E196" s="7"/>
      <c r="F196" s="7"/>
      <c r="G196" s="7"/>
    </row>
    <row r="197" customFormat="false" ht="12.5" hidden="false" customHeight="false" outlineLevel="0" collapsed="false">
      <c r="E197" s="7"/>
      <c r="F197" s="7"/>
      <c r="G197" s="7"/>
    </row>
    <row r="198" customFormat="false" ht="12.5" hidden="false" customHeight="false" outlineLevel="0" collapsed="false">
      <c r="E198" s="7"/>
      <c r="F198" s="7"/>
      <c r="G198" s="7"/>
    </row>
    <row r="199" customFormat="false" ht="12.5" hidden="false" customHeight="false" outlineLevel="0" collapsed="false">
      <c r="E199" s="7"/>
      <c r="F199" s="7"/>
      <c r="G199" s="7"/>
    </row>
    <row r="200" customFormat="false" ht="12.5" hidden="false" customHeight="false" outlineLevel="0" collapsed="false">
      <c r="E200" s="7"/>
      <c r="F200" s="7"/>
      <c r="G200" s="7"/>
    </row>
    <row r="201" customFormat="false" ht="12.5" hidden="false" customHeight="false" outlineLevel="0" collapsed="false">
      <c r="E201" s="7"/>
      <c r="F201" s="7"/>
      <c r="G201" s="7"/>
    </row>
    <row r="202" customFormat="false" ht="12.5" hidden="false" customHeight="false" outlineLevel="0" collapsed="false">
      <c r="E202" s="7"/>
      <c r="F202" s="7"/>
      <c r="G202" s="7"/>
    </row>
    <row r="203" customFormat="false" ht="12.5" hidden="false" customHeight="false" outlineLevel="0" collapsed="false">
      <c r="E203" s="7"/>
      <c r="F203" s="7"/>
      <c r="G203" s="7"/>
    </row>
    <row r="204" customFormat="false" ht="12.5" hidden="false" customHeight="false" outlineLevel="0" collapsed="false">
      <c r="E204" s="7"/>
      <c r="F204" s="7"/>
      <c r="G204" s="7"/>
    </row>
    <row r="205" customFormat="false" ht="12.5" hidden="false" customHeight="false" outlineLevel="0" collapsed="false">
      <c r="E205" s="7"/>
      <c r="F205" s="7"/>
      <c r="G205" s="7"/>
    </row>
    <row r="206" customFormat="false" ht="12.5" hidden="false" customHeight="false" outlineLevel="0" collapsed="false">
      <c r="E206" s="7"/>
      <c r="F206" s="7"/>
      <c r="G206" s="7"/>
    </row>
    <row r="207" customFormat="false" ht="12.5" hidden="false" customHeight="false" outlineLevel="0" collapsed="false">
      <c r="E207" s="7"/>
      <c r="F207" s="7"/>
      <c r="G207" s="7"/>
    </row>
    <row r="208" customFormat="false" ht="12.5" hidden="false" customHeight="false" outlineLevel="0" collapsed="false">
      <c r="E208" s="7"/>
      <c r="F208" s="7"/>
      <c r="G208" s="7"/>
    </row>
    <row r="209" customFormat="false" ht="12.5" hidden="false" customHeight="false" outlineLevel="0" collapsed="false">
      <c r="E209" s="7"/>
      <c r="F209" s="7"/>
      <c r="G209" s="7"/>
    </row>
    <row r="210" customFormat="false" ht="12.5" hidden="false" customHeight="false" outlineLevel="0" collapsed="false">
      <c r="E210" s="7"/>
      <c r="F210" s="7"/>
      <c r="G210" s="7"/>
    </row>
    <row r="211" customFormat="false" ht="12.5" hidden="false" customHeight="false" outlineLevel="0" collapsed="false">
      <c r="E211" s="7"/>
      <c r="F211" s="7"/>
      <c r="G211" s="7"/>
    </row>
    <row r="212" customFormat="false" ht="12.5" hidden="false" customHeight="false" outlineLevel="0" collapsed="false">
      <c r="E212" s="7"/>
      <c r="F212" s="7"/>
      <c r="G212" s="7"/>
    </row>
    <row r="213" customFormat="false" ht="12.5" hidden="false" customHeight="false" outlineLevel="0" collapsed="false">
      <c r="E213" s="7"/>
      <c r="F213" s="7"/>
      <c r="G213" s="7"/>
    </row>
    <row r="214" customFormat="false" ht="12.5" hidden="false" customHeight="false" outlineLevel="0" collapsed="false">
      <c r="E214" s="7"/>
      <c r="F214" s="7"/>
      <c r="G214" s="7"/>
    </row>
    <row r="215" customFormat="false" ht="12.5" hidden="false" customHeight="false" outlineLevel="0" collapsed="false">
      <c r="E215" s="7"/>
      <c r="F215" s="7"/>
      <c r="G215" s="7"/>
    </row>
    <row r="216" customFormat="false" ht="12.5" hidden="false" customHeight="false" outlineLevel="0" collapsed="false">
      <c r="E216" s="7"/>
      <c r="F216" s="7"/>
      <c r="G216" s="7"/>
    </row>
    <row r="217" customFormat="false" ht="12.5" hidden="false" customHeight="false" outlineLevel="0" collapsed="false">
      <c r="E217" s="7"/>
      <c r="F217" s="7"/>
      <c r="G217" s="7"/>
    </row>
    <row r="218" customFormat="false" ht="12.5" hidden="false" customHeight="false" outlineLevel="0" collapsed="false">
      <c r="E218" s="7"/>
      <c r="F218" s="7"/>
      <c r="G218" s="7"/>
    </row>
    <row r="219" customFormat="false" ht="12.5" hidden="false" customHeight="false" outlineLevel="0" collapsed="false">
      <c r="E219" s="7"/>
      <c r="F219" s="7"/>
      <c r="G219" s="7"/>
    </row>
    <row r="220" customFormat="false" ht="12.5" hidden="false" customHeight="false" outlineLevel="0" collapsed="false">
      <c r="E220" s="7"/>
      <c r="F220" s="7"/>
      <c r="G220" s="7"/>
    </row>
    <row r="221" customFormat="false" ht="12.5" hidden="false" customHeight="false" outlineLevel="0" collapsed="false">
      <c r="E221" s="7"/>
      <c r="F221" s="7"/>
      <c r="G221" s="7"/>
    </row>
    <row r="222" customFormat="false" ht="12.5" hidden="false" customHeight="false" outlineLevel="0" collapsed="false">
      <c r="E222" s="7"/>
      <c r="F222" s="7"/>
      <c r="G222" s="7"/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  <row r="1011" customFormat="false" ht="12.5" hidden="false" customHeight="false" outlineLevel="0" collapsed="false">
      <c r="E1011" s="7"/>
      <c r="F1011" s="7"/>
      <c r="G1011" s="7"/>
    </row>
    <row r="1012" customFormat="false" ht="12.5" hidden="false" customHeight="false" outlineLevel="0" collapsed="false">
      <c r="E1012" s="7"/>
      <c r="F1012" s="7"/>
      <c r="G1012" s="7"/>
    </row>
    <row r="1013" customFormat="false" ht="12.5" hidden="false" customHeight="false" outlineLevel="0" collapsed="false">
      <c r="E1013" s="7"/>
      <c r="F1013" s="7"/>
      <c r="G1013" s="7"/>
    </row>
    <row r="1014" customFormat="false" ht="12.5" hidden="false" customHeight="false" outlineLevel="0" collapsed="false">
      <c r="E1014" s="7"/>
      <c r="F1014" s="7"/>
      <c r="G1014" s="7"/>
    </row>
    <row r="1015" customFormat="false" ht="12.5" hidden="false" customHeight="false" outlineLevel="0" collapsed="false">
      <c r="E1015" s="7"/>
      <c r="F1015" s="7"/>
      <c r="G1015" s="7"/>
    </row>
    <row r="1016" customFormat="false" ht="12.5" hidden="false" customHeight="false" outlineLevel="0" collapsed="false">
      <c r="E1016" s="7"/>
      <c r="F1016" s="7"/>
      <c r="G1016" s="7"/>
    </row>
    <row r="1017" customFormat="false" ht="12.5" hidden="false" customHeight="false" outlineLevel="0" collapsed="false">
      <c r="E1017" s="7"/>
      <c r="F1017" s="7"/>
      <c r="G1017" s="7"/>
    </row>
    <row r="1018" customFormat="false" ht="12.5" hidden="false" customHeight="false" outlineLevel="0" collapsed="false">
      <c r="E1018" s="7"/>
      <c r="F1018" s="7"/>
      <c r="G1018" s="7"/>
    </row>
    <row r="1019" customFormat="false" ht="12.5" hidden="false" customHeight="false" outlineLevel="0" collapsed="false">
      <c r="E1019" s="7"/>
      <c r="F1019" s="7"/>
      <c r="G1019" s="7"/>
    </row>
    <row r="1020" customFormat="false" ht="12.5" hidden="false" customHeight="false" outlineLevel="0" collapsed="false">
      <c r="E1020" s="7"/>
      <c r="F1020" s="7"/>
      <c r="G1020" s="7"/>
    </row>
    <row r="1021" customFormat="false" ht="12.5" hidden="false" customHeight="false" outlineLevel="0" collapsed="false">
      <c r="E1021" s="7"/>
      <c r="F1021" s="7"/>
      <c r="G1021" s="7"/>
    </row>
    <row r="1022" customFormat="false" ht="12.5" hidden="false" customHeight="false" outlineLevel="0" collapsed="false">
      <c r="E1022" s="7"/>
      <c r="F1022" s="7"/>
      <c r="G1022" s="7"/>
    </row>
    <row r="1023" customFormat="false" ht="12.5" hidden="false" customHeight="false" outlineLevel="0" collapsed="false">
      <c r="E1023" s="7"/>
      <c r="F1023" s="7"/>
      <c r="G1023" s="7"/>
    </row>
    <row r="1024" customFormat="false" ht="12.5" hidden="false" customHeight="false" outlineLevel="0" collapsed="false">
      <c r="E1024" s="7"/>
      <c r="F1024" s="7"/>
      <c r="G1024" s="7"/>
    </row>
    <row r="1025" customFormat="false" ht="12.5" hidden="false" customHeight="false" outlineLevel="0" collapsed="false">
      <c r="E1025" s="7"/>
      <c r="F1025" s="7"/>
      <c r="G1025" s="7"/>
    </row>
    <row r="1026" customFormat="false" ht="12.5" hidden="false" customHeight="false" outlineLevel="0" collapsed="false">
      <c r="E1026" s="7"/>
      <c r="F1026" s="7"/>
      <c r="G1026" s="7"/>
    </row>
    <row r="1027" customFormat="false" ht="12.5" hidden="false" customHeight="false" outlineLevel="0" collapsed="false">
      <c r="E1027" s="7"/>
      <c r="F1027" s="7"/>
      <c r="G1027" s="7"/>
    </row>
    <row r="1028" customFormat="false" ht="12.5" hidden="false" customHeight="false" outlineLevel="0" collapsed="false">
      <c r="E1028" s="7"/>
      <c r="F1028" s="7"/>
      <c r="G1028" s="7"/>
    </row>
    <row r="1029" customFormat="false" ht="12.5" hidden="false" customHeight="false" outlineLevel="0" collapsed="false">
      <c r="E1029" s="7"/>
      <c r="F1029" s="7"/>
      <c r="G1029" s="7"/>
    </row>
    <row r="1030" customFormat="false" ht="12.5" hidden="false" customHeight="false" outlineLevel="0" collapsed="false">
      <c r="E1030" s="7"/>
      <c r="F1030" s="7"/>
      <c r="G1030" s="7"/>
    </row>
    <row r="1031" customFormat="false" ht="12.5" hidden="false" customHeight="false" outlineLevel="0" collapsed="false">
      <c r="E1031" s="7"/>
      <c r="F1031" s="7"/>
      <c r="G1031" s="7"/>
    </row>
    <row r="1032" customFormat="false" ht="12.5" hidden="false" customHeight="false" outlineLevel="0" collapsed="false">
      <c r="E1032" s="7"/>
      <c r="F1032" s="7"/>
      <c r="G1032" s="7"/>
    </row>
    <row r="1033" customFormat="false" ht="12.5" hidden="false" customHeight="false" outlineLevel="0" collapsed="false">
      <c r="E1033" s="7"/>
      <c r="F1033" s="7"/>
      <c r="G1033" s="7"/>
    </row>
    <row r="1034" customFormat="false" ht="12.5" hidden="false" customHeight="false" outlineLevel="0" collapsed="false">
      <c r="E1034" s="7"/>
      <c r="F1034" s="7"/>
      <c r="G1034" s="7"/>
    </row>
  </sheetData>
  <mergeCells count="1">
    <mergeCell ref="A1:J1"/>
  </mergeCells>
  <dataValidations count="9">
    <dataValidation allowBlank="true" errorStyle="stop" operator="equal" showDropDown="false" showErrorMessage="true" showInputMessage="false" sqref="A1:E3 G1:G3 I1:AMC1 F2:F3 H2:J3 A4:B1034 I35:ALS1034" type="none">
      <formula1>0</formula1>
      <formula2>0</formula2>
    </dataValidation>
    <dataValidation allowBlank="true" errorStyle="stop" operator="greaterThan" showDropDown="false" showErrorMessage="true" showInputMessage="false" sqref="J4:J34" type="decimal">
      <formula1>0</formula1>
      <formula2>0</formula2>
    </dataValidation>
    <dataValidation allowBlank="true" errorStyle="stop" operator="equal" showDropDown="false" showErrorMessage="true" showInputMessage="false" sqref="I4:I34" type="list">
      <formula1>'Джерело фінансування. тип'!$A$1:$A$7</formula1>
      <formula2>0</formula2>
    </dataValidation>
    <dataValidation allowBlank="true" errorStyle="stop" operator="equal" showDropDown="false" showErrorMessage="true" showInputMessage="false" sqref="F1 F4:F1034" type="list">
      <formula1>'Тип процедури'!$A$1:$A$10</formula1>
      <formula2>0</formula2>
    </dataValidation>
    <dataValidation allowBlank="true" errorStyle="stop" operator="equal" showDropDown="false" showErrorMessage="true" showInputMessage="false" sqref="H1 H4:H1034" type="list">
      <formula1>Рік!$A$1:$A$3</formula1>
      <formula2>0</formula2>
    </dataValidation>
    <dataValidation allowBlank="true" errorStyle="stop" operator="greaterThanOrEqual" showDropDown="false" showErrorMessage="true" showInputMessage="false" sqref="D4:D1034" type="decimal">
      <formula1>0</formula1>
      <formula2>0</formula2>
    </dataValidation>
    <dataValidation allowBlank="true" errorStyle="stop" operator="equal" showDropDown="false" showErrorMessage="true" showInputMessage="false" sqref="E4:E1034" type="list">
      <formula1>Валюти!$A$1:$A$5</formula1>
      <formula2>0</formula2>
    </dataValidation>
    <dataValidation allowBlank="true" errorStyle="stop" operator="equal" showDropDown="false" showErrorMessage="true" showInputMessage="false" sqref="G4:G1034" type="list">
      <formula1>'Початок проведення закупівлі'!$A$1:$A$36</formula1>
      <formula2>0</formula2>
    </dataValidation>
    <dataValidation allowBlank="true" errorStyle="stop" operator="equal" showDropDown="false" showErrorMessage="true" showInputMessage="false" sqref="C4:C1034" type="list">
      <formula1>КЕКВ!$A$1:$A$56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46"/>
    <col collapsed="false" customWidth="true" hidden="false" outlineLevel="0" max="2" min="2" style="0" width="20.72"/>
  </cols>
  <sheetData>
    <row r="1" customFormat="false" ht="60.4" hidden="false" customHeight="true" outlineLevel="0" collapsed="false">
      <c r="A1" s="8" t="s">
        <v>83</v>
      </c>
      <c r="B1" s="8" t="s">
        <v>84</v>
      </c>
    </row>
    <row r="2" customFormat="false" ht="60.4" hidden="false" customHeight="true" outlineLevel="0" collapsed="false">
      <c r="A2" s="8" t="s">
        <v>85</v>
      </c>
      <c r="B2" s="8" t="s">
        <v>86</v>
      </c>
    </row>
    <row r="3" customFormat="false" ht="60.4" hidden="false" customHeight="true" outlineLevel="0" collapsed="false">
      <c r="A3" s="8" t="s">
        <v>87</v>
      </c>
      <c r="B3" s="8" t="s">
        <v>88</v>
      </c>
    </row>
    <row r="4" customFormat="false" ht="60.4" hidden="false" customHeight="true" outlineLevel="0" collapsed="false">
      <c r="A4" s="8" t="s">
        <v>89</v>
      </c>
      <c r="B4" s="8" t="s">
        <v>90</v>
      </c>
    </row>
    <row r="5" customFormat="false" ht="60.4" hidden="false" customHeight="true" outlineLevel="0" collapsed="false">
      <c r="A5" s="8" t="s">
        <v>91</v>
      </c>
      <c r="B5" s="8" t="s">
        <v>92</v>
      </c>
    </row>
    <row r="6" customFormat="false" ht="60.4" hidden="false" customHeight="true" outlineLevel="0" collapsed="false">
      <c r="A6" s="8" t="s">
        <v>24</v>
      </c>
      <c r="B6" s="8" t="s">
        <v>93</v>
      </c>
    </row>
    <row r="7" customFormat="false" ht="60.4" hidden="false" customHeight="true" outlineLevel="0" collapsed="false">
      <c r="A7" s="8" t="s">
        <v>94</v>
      </c>
      <c r="B7" s="8" t="s">
        <v>95</v>
      </c>
    </row>
    <row r="8" customFormat="false" ht="60.4" hidden="false" customHeight="true" outlineLevel="0" collapsed="false">
      <c r="A8" s="8" t="s">
        <v>96</v>
      </c>
      <c r="B8" s="8" t="s">
        <v>97</v>
      </c>
    </row>
    <row r="9" customFormat="false" ht="60.4" hidden="false" customHeight="true" outlineLevel="0" collapsed="false">
      <c r="A9" s="8" t="s">
        <v>98</v>
      </c>
      <c r="B9" s="8" t="s">
        <v>99</v>
      </c>
    </row>
    <row r="10" customFormat="false" ht="60.4" hidden="false" customHeight="true" outlineLevel="0" collapsed="false">
      <c r="A10" s="8" t="s">
        <v>100</v>
      </c>
      <c r="B10" s="8" t="s">
        <v>101</v>
      </c>
    </row>
    <row r="11" customFormat="false" ht="60.4" hidden="false" customHeight="true" outlineLevel="0" collapsed="false">
      <c r="A11" s="8" t="s">
        <v>102</v>
      </c>
      <c r="B11" s="8" t="s">
        <v>103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27"/>
  </cols>
  <sheetData>
    <row r="1" customFormat="false" ht="12.5" hidden="false" customHeight="false" outlineLevel="0" collapsed="false">
      <c r="A1" s="0" t="s">
        <v>23</v>
      </c>
    </row>
    <row r="2" customFormat="false" ht="12.5" hidden="false" customHeight="false" outlineLevel="0" collapsed="false">
      <c r="A2" s="0" t="s">
        <v>104</v>
      </c>
    </row>
    <row r="3" customFormat="false" ht="12.5" hidden="false" customHeight="false" outlineLevel="0" collapsed="false">
      <c r="A3" s="0" t="s">
        <v>105</v>
      </c>
    </row>
    <row r="4" customFormat="false" ht="12.5" hidden="false" customHeight="false" outlineLevel="0" collapsed="false">
      <c r="A4" s="0" t="s">
        <v>106</v>
      </c>
    </row>
    <row r="5" customFormat="false" ht="12.5" hidden="false" customHeight="false" outlineLevel="0" collapsed="false">
      <c r="A5" s="0" t="s">
        <v>107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27"/>
  </cols>
  <sheetData>
    <row r="1" customFormat="false" ht="60.4" hidden="false" customHeight="true" outlineLevel="0" collapsed="false">
      <c r="A1" s="0" t="n">
        <f aca="true">YEAR(NOW() )-1</f>
        <v>2022</v>
      </c>
    </row>
    <row r="2" customFormat="false" ht="60.4" hidden="false" customHeight="true" outlineLevel="0" collapsed="false">
      <c r="A2" s="0" t="n">
        <f aca="true">YEAR(NOW() )</f>
        <v>2023</v>
      </c>
    </row>
    <row r="3" customFormat="false" ht="60.4" hidden="false" customHeight="true" outlineLevel="0" collapsed="false">
      <c r="A3" s="0" t="n">
        <f aca="true">YEAR(NOW() )+1</f>
        <v>2024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sheetData>
    <row r="1" customFormat="false" ht="12.5" hidden="false" customHeight="false" outlineLevel="0" collapsed="false">
      <c r="A1" s="0" t="str">
        <f aca="true">CONCATENATE( "01.01.",YEAR(NOW())-1)</f>
        <v>01.01.2022</v>
      </c>
    </row>
    <row r="2" customFormat="false" ht="12.5" hidden="false" customHeight="false" outlineLevel="0" collapsed="false">
      <c r="A2" s="0" t="str">
        <f aca="true">CONCATENATE( "01.02.",YEAR(NOW())-1)</f>
        <v>01.02.2022</v>
      </c>
    </row>
    <row r="3" customFormat="false" ht="12.5" hidden="false" customHeight="false" outlineLevel="0" collapsed="false">
      <c r="A3" s="0" t="str">
        <f aca="true">CONCATENATE( "01.03.",YEAR(NOW())-1)</f>
        <v>01.03.2022</v>
      </c>
    </row>
    <row r="4" customFormat="false" ht="12.5" hidden="false" customHeight="false" outlineLevel="0" collapsed="false">
      <c r="A4" s="0" t="str">
        <f aca="true">CONCATENATE( "01.04.",YEAR(NOW())-1)</f>
        <v>01.04.2022</v>
      </c>
    </row>
    <row r="5" customFormat="false" ht="12.5" hidden="false" customHeight="false" outlineLevel="0" collapsed="false">
      <c r="A5" s="0" t="str">
        <f aca="true">CONCATENATE( "01.05.",YEAR(NOW())-1)</f>
        <v>01.05.2022</v>
      </c>
    </row>
    <row r="6" customFormat="false" ht="12.5" hidden="false" customHeight="false" outlineLevel="0" collapsed="false">
      <c r="A6" s="0" t="str">
        <f aca="true">CONCATENATE( "01.06.",YEAR(NOW())-1)</f>
        <v>01.06.2022</v>
      </c>
    </row>
    <row r="7" customFormat="false" ht="12.5" hidden="false" customHeight="false" outlineLevel="0" collapsed="false">
      <c r="A7" s="0" t="str">
        <f aca="true">CONCATENATE( "01.07.",YEAR(NOW())-1)</f>
        <v>01.07.2022</v>
      </c>
    </row>
    <row r="8" customFormat="false" ht="12.5" hidden="false" customHeight="false" outlineLevel="0" collapsed="false">
      <c r="A8" s="0" t="str">
        <f aca="true">CONCATENATE( "01.08.",YEAR(NOW())-1)</f>
        <v>01.08.2022</v>
      </c>
    </row>
    <row r="9" customFormat="false" ht="12.5" hidden="false" customHeight="false" outlineLevel="0" collapsed="false">
      <c r="A9" s="0" t="str">
        <f aca="true">CONCATENATE( "01.09.",YEAR(NOW())-1)</f>
        <v>01.09.2022</v>
      </c>
    </row>
    <row r="10" customFormat="false" ht="12.5" hidden="false" customHeight="false" outlineLevel="0" collapsed="false">
      <c r="A10" s="0" t="str">
        <f aca="true">CONCATENATE( "01.10.",YEAR(NOW())-1)</f>
        <v>01.10.2022</v>
      </c>
    </row>
    <row r="11" customFormat="false" ht="12.5" hidden="false" customHeight="false" outlineLevel="0" collapsed="false">
      <c r="A11" s="0" t="str">
        <f aca="true">CONCATENATE( "01.11.",YEAR(NOW())-1)</f>
        <v>01.11.2022</v>
      </c>
    </row>
    <row r="12" customFormat="false" ht="12.5" hidden="false" customHeight="false" outlineLevel="0" collapsed="false">
      <c r="A12" s="0" t="str">
        <f aca="true">CONCATENATE( "01.12.",YEAR(NOW())-1)</f>
        <v>01.12.2022</v>
      </c>
    </row>
    <row r="13" customFormat="false" ht="12.5" hidden="false" customHeight="false" outlineLevel="0" collapsed="false">
      <c r="A13" s="0" t="str">
        <f aca="true">CONCATENATE( "01.01.",YEAR(NOW()))</f>
        <v>01.01.2023</v>
      </c>
    </row>
    <row r="14" customFormat="false" ht="12.5" hidden="false" customHeight="false" outlineLevel="0" collapsed="false">
      <c r="A14" s="0" t="str">
        <f aca="true">CONCATENATE( "01.02.",YEAR(NOW()))</f>
        <v>01.02.2023</v>
      </c>
    </row>
    <row r="15" customFormat="false" ht="12.5" hidden="false" customHeight="false" outlineLevel="0" collapsed="false">
      <c r="A15" s="0" t="str">
        <f aca="true">CONCATENATE( "01.03.",YEAR(NOW()))</f>
        <v>01.03.2023</v>
      </c>
    </row>
    <row r="16" customFormat="false" ht="12.5" hidden="false" customHeight="false" outlineLevel="0" collapsed="false">
      <c r="A16" s="0" t="str">
        <f aca="true">CONCATENATE( "01.04.",YEAR(NOW()))</f>
        <v>01.04.2023</v>
      </c>
    </row>
    <row r="17" customFormat="false" ht="12.5" hidden="false" customHeight="false" outlineLevel="0" collapsed="false">
      <c r="A17" s="0" t="str">
        <f aca="true">CONCATENATE( "01.05.",YEAR(NOW()))</f>
        <v>01.05.2023</v>
      </c>
    </row>
    <row r="18" customFormat="false" ht="12.5" hidden="false" customHeight="false" outlineLevel="0" collapsed="false">
      <c r="A18" s="0" t="str">
        <f aca="true">CONCATENATE( "01.06.",YEAR(NOW()))</f>
        <v>01.06.2023</v>
      </c>
    </row>
    <row r="19" customFormat="false" ht="12.5" hidden="false" customHeight="false" outlineLevel="0" collapsed="false">
      <c r="A19" s="0" t="str">
        <f aca="true">CONCATENATE( "01.07.",YEAR(NOW()))</f>
        <v>01.07.2023</v>
      </c>
    </row>
    <row r="20" customFormat="false" ht="12.5" hidden="false" customHeight="false" outlineLevel="0" collapsed="false">
      <c r="A20" s="0" t="str">
        <f aca="true">CONCATENATE( "01.08.",YEAR(NOW()))</f>
        <v>01.08.2023</v>
      </c>
    </row>
    <row r="21" customFormat="false" ht="12.5" hidden="false" customHeight="false" outlineLevel="0" collapsed="false">
      <c r="A21" s="0" t="str">
        <f aca="true">CONCATENATE( "01.09.",YEAR(NOW()))</f>
        <v>01.09.2023</v>
      </c>
    </row>
    <row r="22" customFormat="false" ht="12.5" hidden="false" customHeight="false" outlineLevel="0" collapsed="false">
      <c r="A22" s="0" t="str">
        <f aca="true">CONCATENATE( "01.10.",YEAR(NOW()))</f>
        <v>01.10.2023</v>
      </c>
    </row>
    <row r="23" customFormat="false" ht="12.5" hidden="false" customHeight="false" outlineLevel="0" collapsed="false">
      <c r="A23" s="0" t="str">
        <f aca="true">CONCATENATE( "01.11.",YEAR(NOW()))</f>
        <v>01.11.2023</v>
      </c>
    </row>
    <row r="24" customFormat="false" ht="12.5" hidden="false" customHeight="false" outlineLevel="0" collapsed="false">
      <c r="A24" s="0" t="str">
        <f aca="true">CONCATENATE( "01.12.",YEAR(NOW()))</f>
        <v>01.12.2023</v>
      </c>
    </row>
    <row r="25" customFormat="false" ht="12.5" hidden="false" customHeight="false" outlineLevel="0" collapsed="false">
      <c r="A25" s="0" t="str">
        <f aca="true">CONCATENATE( "01.01.",YEAR(NOW())+1)</f>
        <v>01.01.2024</v>
      </c>
    </row>
    <row r="26" customFormat="false" ht="12.5" hidden="false" customHeight="false" outlineLevel="0" collapsed="false">
      <c r="A26" s="0" t="str">
        <f aca="true">CONCATENATE( "01.02.",YEAR(NOW())+1)</f>
        <v>01.02.2024</v>
      </c>
    </row>
    <row r="27" customFormat="false" ht="12.5" hidden="false" customHeight="false" outlineLevel="0" collapsed="false">
      <c r="A27" s="0" t="str">
        <f aca="true">CONCATENATE( "01.03.",YEAR(NOW())+1)</f>
        <v>01.03.2024</v>
      </c>
    </row>
    <row r="28" customFormat="false" ht="12.5" hidden="false" customHeight="false" outlineLevel="0" collapsed="false">
      <c r="A28" s="0" t="str">
        <f aca="true">CONCATENATE( "01.04.",YEAR(NOW())+1)</f>
        <v>01.04.2024</v>
      </c>
    </row>
    <row r="29" customFormat="false" ht="12.5" hidden="false" customHeight="false" outlineLevel="0" collapsed="false">
      <c r="A29" s="0" t="str">
        <f aca="true">CONCATENATE( "01.05.",YEAR(NOW())+1)</f>
        <v>01.05.2024</v>
      </c>
    </row>
    <row r="30" customFormat="false" ht="12.5" hidden="false" customHeight="false" outlineLevel="0" collapsed="false">
      <c r="A30" s="0" t="str">
        <f aca="true">CONCATENATE( "01.06.",YEAR(NOW())+1)</f>
        <v>01.06.2024</v>
      </c>
    </row>
    <row r="31" customFormat="false" ht="12.5" hidden="false" customHeight="false" outlineLevel="0" collapsed="false">
      <c r="A31" s="0" t="str">
        <f aca="true">CONCATENATE( "01.07.",YEAR(NOW())+1)</f>
        <v>01.07.2024</v>
      </c>
    </row>
    <row r="32" customFormat="false" ht="12.5" hidden="false" customHeight="false" outlineLevel="0" collapsed="false">
      <c r="A32" s="0" t="str">
        <f aca="true">CONCATENATE( "01.08.",YEAR(NOW())+1)</f>
        <v>01.08.2024</v>
      </c>
    </row>
    <row r="33" customFormat="false" ht="12.5" hidden="false" customHeight="false" outlineLevel="0" collapsed="false">
      <c r="A33" s="0" t="str">
        <f aca="true">CONCATENATE( "01.09.",YEAR(NOW())+1)</f>
        <v>01.09.2024</v>
      </c>
    </row>
    <row r="34" customFormat="false" ht="12.5" hidden="false" customHeight="false" outlineLevel="0" collapsed="false">
      <c r="A34" s="0" t="str">
        <f aca="true">CONCATENATE( "01.10.",YEAR(NOW())+1)</f>
        <v>01.10.2024</v>
      </c>
    </row>
    <row r="35" customFormat="false" ht="12.5" hidden="false" customHeight="false" outlineLevel="0" collapsed="false">
      <c r="A35" s="0" t="str">
        <f aca="true">CONCATENATE( "01.11.",YEAR(NOW())+1)</f>
        <v>01.11.2024</v>
      </c>
    </row>
    <row r="36" customFormat="false" ht="12.5" hidden="false" customHeight="false" outlineLevel="0" collapsed="false">
      <c r="A36" s="0" t="str">
        <f aca="true">CONCATENATE( "01.12.",YEAR(NOW())+1)</f>
        <v>01.12.2024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50" activeCellId="0" sqref="A50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27"/>
    <col collapsed="false" customWidth="true" hidden="false" outlineLevel="0" max="2" min="2" style="0" width="44.99"/>
  </cols>
  <sheetData>
    <row r="1" customFormat="false" ht="60.4" hidden="false" customHeight="true" outlineLevel="0" collapsed="false">
      <c r="A1" s="2" t="n">
        <v>2000</v>
      </c>
      <c r="B1" s="0" t="s">
        <v>108</v>
      </c>
    </row>
    <row r="2" customFormat="false" ht="60.4" hidden="false" customHeight="true" outlineLevel="0" collapsed="false">
      <c r="A2" s="2" t="n">
        <v>2100</v>
      </c>
      <c r="B2" s="0" t="s">
        <v>109</v>
      </c>
    </row>
    <row r="3" customFormat="false" ht="60.4" hidden="false" customHeight="true" outlineLevel="0" collapsed="false">
      <c r="A3" s="2" t="n">
        <v>2110</v>
      </c>
      <c r="B3" s="0" t="s">
        <v>110</v>
      </c>
    </row>
    <row r="4" customFormat="false" ht="60.4" hidden="false" customHeight="true" outlineLevel="0" collapsed="false">
      <c r="A4" s="2" t="n">
        <v>2111</v>
      </c>
      <c r="B4" s="0" t="s">
        <v>111</v>
      </c>
    </row>
    <row r="5" customFormat="false" ht="60.4" hidden="false" customHeight="true" outlineLevel="0" collapsed="false">
      <c r="A5" s="2" t="n">
        <v>2112</v>
      </c>
      <c r="B5" s="0" t="s">
        <v>112</v>
      </c>
    </row>
    <row r="6" customFormat="false" ht="60.4" hidden="false" customHeight="true" outlineLevel="0" collapsed="false">
      <c r="A6" s="2" t="n">
        <v>2120</v>
      </c>
      <c r="B6" s="0" t="s">
        <v>113</v>
      </c>
    </row>
    <row r="7" customFormat="false" ht="60.4" hidden="false" customHeight="true" outlineLevel="0" collapsed="false">
      <c r="A7" s="2" t="n">
        <v>2200</v>
      </c>
      <c r="B7" s="0" t="s">
        <v>114</v>
      </c>
    </row>
    <row r="8" customFormat="false" ht="60.4" hidden="false" customHeight="true" outlineLevel="0" collapsed="false">
      <c r="A8" s="2" t="n">
        <v>2210</v>
      </c>
      <c r="B8" s="0" t="s">
        <v>115</v>
      </c>
    </row>
    <row r="9" customFormat="false" ht="60.4" hidden="false" customHeight="true" outlineLevel="0" collapsed="false">
      <c r="A9" s="2" t="n">
        <v>2220</v>
      </c>
      <c r="B9" s="0" t="s">
        <v>116</v>
      </c>
    </row>
    <row r="10" customFormat="false" ht="60.4" hidden="false" customHeight="true" outlineLevel="0" collapsed="false">
      <c r="A10" s="2" t="n">
        <v>2230</v>
      </c>
      <c r="B10" s="0" t="s">
        <v>117</v>
      </c>
    </row>
    <row r="11" customFormat="false" ht="60.4" hidden="false" customHeight="true" outlineLevel="0" collapsed="false">
      <c r="A11" s="2" t="n">
        <v>2240</v>
      </c>
      <c r="B11" s="0" t="s">
        <v>118</v>
      </c>
    </row>
    <row r="12" customFormat="false" ht="60.4" hidden="false" customHeight="true" outlineLevel="0" collapsed="false">
      <c r="A12" s="2" t="n">
        <v>2250</v>
      </c>
      <c r="B12" s="0" t="s">
        <v>119</v>
      </c>
    </row>
    <row r="13" customFormat="false" ht="60.4" hidden="false" customHeight="true" outlineLevel="0" collapsed="false">
      <c r="A13" s="2" t="n">
        <v>2260</v>
      </c>
      <c r="B13" s="0" t="s">
        <v>120</v>
      </c>
    </row>
    <row r="14" customFormat="false" ht="60.4" hidden="false" customHeight="true" outlineLevel="0" collapsed="false">
      <c r="A14" s="2" t="n">
        <v>2270</v>
      </c>
      <c r="B14" s="0" t="s">
        <v>121</v>
      </c>
    </row>
    <row r="15" customFormat="false" ht="60.4" hidden="false" customHeight="true" outlineLevel="0" collapsed="false">
      <c r="A15" s="2" t="n">
        <v>2271</v>
      </c>
      <c r="B15" s="0" t="s">
        <v>122</v>
      </c>
    </row>
    <row r="16" customFormat="false" ht="60.4" hidden="false" customHeight="true" outlineLevel="0" collapsed="false">
      <c r="A16" s="2" t="n">
        <v>2272</v>
      </c>
      <c r="B16" s="0" t="s">
        <v>123</v>
      </c>
    </row>
    <row r="17" customFormat="false" ht="60.4" hidden="false" customHeight="true" outlineLevel="0" collapsed="false">
      <c r="A17" s="2" t="n">
        <v>2273</v>
      </c>
      <c r="B17" s="0" t="s">
        <v>124</v>
      </c>
    </row>
    <row r="18" customFormat="false" ht="60.4" hidden="false" customHeight="true" outlineLevel="0" collapsed="false">
      <c r="A18" s="2" t="n">
        <v>2274</v>
      </c>
      <c r="B18" s="0" t="s">
        <v>125</v>
      </c>
    </row>
    <row r="19" customFormat="false" ht="60.4" hidden="false" customHeight="true" outlineLevel="0" collapsed="false">
      <c r="A19" s="2" t="n">
        <v>2275</v>
      </c>
      <c r="B19" s="0" t="s">
        <v>126</v>
      </c>
    </row>
    <row r="20" customFormat="false" ht="60.4" hidden="false" customHeight="true" outlineLevel="0" collapsed="false">
      <c r="A20" s="2" t="n">
        <v>2276</v>
      </c>
      <c r="B20" s="0" t="s">
        <v>127</v>
      </c>
    </row>
    <row r="21" customFormat="false" ht="60.4" hidden="false" customHeight="true" outlineLevel="0" collapsed="false">
      <c r="A21" s="2" t="n">
        <v>2280</v>
      </c>
      <c r="B21" s="0" t="s">
        <v>128</v>
      </c>
    </row>
    <row r="22" customFormat="false" ht="60.4" hidden="false" customHeight="true" outlineLevel="0" collapsed="false">
      <c r="A22" s="2" t="n">
        <v>2281</v>
      </c>
      <c r="B22" s="0" t="s">
        <v>129</v>
      </c>
    </row>
    <row r="23" customFormat="false" ht="60.4" hidden="false" customHeight="true" outlineLevel="0" collapsed="false">
      <c r="A23" s="2" t="n">
        <v>2282</v>
      </c>
      <c r="B23" s="0" t="s">
        <v>130</v>
      </c>
    </row>
    <row r="24" customFormat="false" ht="60.4" hidden="false" customHeight="true" outlineLevel="0" collapsed="false">
      <c r="A24" s="2" t="n">
        <v>2400</v>
      </c>
      <c r="B24" s="0" t="s">
        <v>131</v>
      </c>
    </row>
    <row r="25" customFormat="false" ht="60.4" hidden="false" customHeight="true" outlineLevel="0" collapsed="false">
      <c r="A25" s="2" t="n">
        <v>2410</v>
      </c>
      <c r="B25" s="0" t="s">
        <v>132</v>
      </c>
    </row>
    <row r="26" customFormat="false" ht="60.4" hidden="false" customHeight="true" outlineLevel="0" collapsed="false">
      <c r="A26" s="2" t="n">
        <v>2420</v>
      </c>
      <c r="B26" s="0" t="s">
        <v>133</v>
      </c>
    </row>
    <row r="27" customFormat="false" ht="60.4" hidden="false" customHeight="true" outlineLevel="0" collapsed="false">
      <c r="A27" s="2" t="n">
        <v>2600</v>
      </c>
      <c r="B27" s="0" t="s">
        <v>134</v>
      </c>
    </row>
    <row r="28" customFormat="false" ht="60.4" hidden="false" customHeight="true" outlineLevel="0" collapsed="false">
      <c r="A28" s="2" t="n">
        <v>2610</v>
      </c>
      <c r="B28" s="0" t="s">
        <v>135</v>
      </c>
    </row>
    <row r="29" customFormat="false" ht="60.4" hidden="false" customHeight="true" outlineLevel="0" collapsed="false">
      <c r="A29" s="2" t="n">
        <v>2620</v>
      </c>
      <c r="B29" s="0" t="s">
        <v>136</v>
      </c>
    </row>
    <row r="30" customFormat="false" ht="60.4" hidden="false" customHeight="true" outlineLevel="0" collapsed="false">
      <c r="A30" s="2" t="n">
        <v>2630</v>
      </c>
      <c r="B30" s="0" t="s">
        <v>137</v>
      </c>
    </row>
    <row r="31" customFormat="false" ht="60.4" hidden="false" customHeight="true" outlineLevel="0" collapsed="false">
      <c r="A31" s="2" t="n">
        <v>2700</v>
      </c>
      <c r="B31" s="0" t="s">
        <v>138</v>
      </c>
    </row>
    <row r="32" customFormat="false" ht="60.4" hidden="false" customHeight="true" outlineLevel="0" collapsed="false">
      <c r="A32" s="2" t="n">
        <v>2710</v>
      </c>
      <c r="B32" s="0" t="s">
        <v>139</v>
      </c>
    </row>
    <row r="33" customFormat="false" ht="60.4" hidden="false" customHeight="true" outlineLevel="0" collapsed="false">
      <c r="A33" s="2" t="n">
        <v>2720</v>
      </c>
      <c r="B33" s="0" t="s">
        <v>140</v>
      </c>
    </row>
    <row r="34" customFormat="false" ht="60.4" hidden="false" customHeight="true" outlineLevel="0" collapsed="false">
      <c r="A34" s="2" t="n">
        <v>2730</v>
      </c>
      <c r="B34" s="0" t="s">
        <v>141</v>
      </c>
    </row>
    <row r="35" customFormat="false" ht="60.4" hidden="false" customHeight="true" outlineLevel="0" collapsed="false">
      <c r="A35" s="2" t="n">
        <v>2800</v>
      </c>
      <c r="B35" s="0" t="s">
        <v>142</v>
      </c>
    </row>
    <row r="36" customFormat="false" ht="60.4" hidden="false" customHeight="true" outlineLevel="0" collapsed="false">
      <c r="A36" s="2" t="n">
        <v>3000</v>
      </c>
      <c r="B36" s="0" t="s">
        <v>143</v>
      </c>
    </row>
    <row r="37" customFormat="false" ht="60.4" hidden="false" customHeight="true" outlineLevel="0" collapsed="false">
      <c r="A37" s="2" t="n">
        <v>3100</v>
      </c>
      <c r="B37" s="0" t="s">
        <v>144</v>
      </c>
    </row>
    <row r="38" customFormat="false" ht="60.4" hidden="false" customHeight="true" outlineLevel="0" collapsed="false">
      <c r="A38" s="2" t="n">
        <v>3110</v>
      </c>
      <c r="B38" s="0" t="s">
        <v>145</v>
      </c>
    </row>
    <row r="39" customFormat="false" ht="60.4" hidden="false" customHeight="true" outlineLevel="0" collapsed="false">
      <c r="A39" s="2" t="n">
        <v>3120</v>
      </c>
      <c r="B39" s="0" t="s">
        <v>146</v>
      </c>
    </row>
    <row r="40" customFormat="false" ht="60.4" hidden="false" customHeight="true" outlineLevel="0" collapsed="false">
      <c r="A40" s="2" t="n">
        <v>3121</v>
      </c>
      <c r="B40" s="0" t="s">
        <v>147</v>
      </c>
    </row>
    <row r="41" customFormat="false" ht="60.4" hidden="false" customHeight="true" outlineLevel="0" collapsed="false">
      <c r="A41" s="2" t="n">
        <v>3122</v>
      </c>
      <c r="B41" s="0" t="s">
        <v>148</v>
      </c>
    </row>
    <row r="42" customFormat="false" ht="60.4" hidden="false" customHeight="true" outlineLevel="0" collapsed="false">
      <c r="A42" s="2" t="n">
        <v>3130</v>
      </c>
      <c r="B42" s="0" t="s">
        <v>149</v>
      </c>
    </row>
    <row r="43" customFormat="false" ht="60.4" hidden="false" customHeight="true" outlineLevel="0" collapsed="false">
      <c r="A43" s="2" t="n">
        <v>3131</v>
      </c>
      <c r="B43" s="0" t="s">
        <v>150</v>
      </c>
    </row>
    <row r="44" customFormat="false" ht="60.4" hidden="false" customHeight="true" outlineLevel="0" collapsed="false">
      <c r="A44" s="2" t="n">
        <v>3132</v>
      </c>
      <c r="B44" s="0" t="s">
        <v>151</v>
      </c>
    </row>
    <row r="45" customFormat="false" ht="60.4" hidden="false" customHeight="true" outlineLevel="0" collapsed="false">
      <c r="A45" s="2" t="n">
        <v>3140</v>
      </c>
      <c r="B45" s="0" t="s">
        <v>152</v>
      </c>
    </row>
    <row r="46" customFormat="false" ht="60.4" hidden="false" customHeight="true" outlineLevel="0" collapsed="false">
      <c r="A46" s="2" t="n">
        <v>3141</v>
      </c>
      <c r="B46" s="0" t="s">
        <v>153</v>
      </c>
    </row>
    <row r="47" customFormat="false" ht="60.4" hidden="false" customHeight="true" outlineLevel="0" collapsed="false">
      <c r="A47" s="2" t="n">
        <v>3142</v>
      </c>
      <c r="B47" s="0" t="s">
        <v>154</v>
      </c>
    </row>
    <row r="48" customFormat="false" ht="60.4" hidden="false" customHeight="true" outlineLevel="0" collapsed="false">
      <c r="A48" s="2" t="n">
        <v>3143</v>
      </c>
      <c r="B48" s="0" t="s">
        <v>155</v>
      </c>
    </row>
    <row r="49" customFormat="false" ht="60.4" hidden="false" customHeight="true" outlineLevel="0" collapsed="false">
      <c r="A49" s="2" t="n">
        <v>3150</v>
      </c>
      <c r="B49" s="0" t="s">
        <v>156</v>
      </c>
    </row>
    <row r="50" customFormat="false" ht="60.4" hidden="false" customHeight="true" outlineLevel="0" collapsed="false">
      <c r="A50" s="2" t="n">
        <v>3160</v>
      </c>
      <c r="B50" s="0" t="s">
        <v>157</v>
      </c>
    </row>
    <row r="51" customFormat="false" ht="60.4" hidden="false" customHeight="true" outlineLevel="0" collapsed="false">
      <c r="A51" s="2" t="n">
        <v>3200</v>
      </c>
      <c r="B51" s="0" t="s">
        <v>158</v>
      </c>
    </row>
    <row r="52" customFormat="false" ht="60.4" hidden="false" customHeight="true" outlineLevel="0" collapsed="false">
      <c r="A52" s="2" t="n">
        <v>3210</v>
      </c>
      <c r="B52" s="0" t="s">
        <v>159</v>
      </c>
    </row>
    <row r="53" customFormat="false" ht="60.4" hidden="false" customHeight="true" outlineLevel="0" collapsed="false">
      <c r="A53" s="2" t="n">
        <v>3220</v>
      </c>
      <c r="B53" s="0" t="s">
        <v>160</v>
      </c>
    </row>
    <row r="54" customFormat="false" ht="60.4" hidden="false" customHeight="true" outlineLevel="0" collapsed="false">
      <c r="A54" s="2" t="n">
        <v>3230</v>
      </c>
      <c r="B54" s="0" t="s">
        <v>161</v>
      </c>
    </row>
    <row r="55" customFormat="false" ht="60.4" hidden="false" customHeight="true" outlineLevel="0" collapsed="false">
      <c r="A55" s="2" t="n">
        <v>3240</v>
      </c>
      <c r="B55" s="0" t="s">
        <v>162</v>
      </c>
    </row>
    <row r="56" customFormat="false" ht="60.4" hidden="false" customHeight="true" outlineLevel="0" collapsed="false">
      <c r="A56" s="2" t="n">
        <v>9000</v>
      </c>
      <c r="B56" s="0" t="s">
        <v>163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64.72"/>
    <col collapsed="false" customWidth="true" hidden="false" outlineLevel="0" max="2" min="2" style="0" width="17.18"/>
  </cols>
  <sheetData>
    <row r="1" customFormat="false" ht="12.5" hidden="false" customHeight="false" outlineLevel="0" collapsed="false">
      <c r="A1" s="0" t="s">
        <v>164</v>
      </c>
      <c r="B1" s="0" t="s">
        <v>165</v>
      </c>
    </row>
    <row r="2" customFormat="false" ht="12.5" hidden="false" customHeight="false" outlineLevel="0" collapsed="false">
      <c r="A2" s="0" t="s">
        <v>166</v>
      </c>
      <c r="B2" s="0" t="s">
        <v>167</v>
      </c>
    </row>
    <row r="3" customFormat="false" ht="12.5" hidden="false" customHeight="false" outlineLevel="0" collapsed="false">
      <c r="A3" s="0" t="s">
        <v>42</v>
      </c>
      <c r="B3" s="0" t="s">
        <v>168</v>
      </c>
    </row>
    <row r="4" customFormat="false" ht="12.5" hidden="false" customHeight="false" outlineLevel="0" collapsed="false">
      <c r="A4" s="0" t="s">
        <v>26</v>
      </c>
      <c r="B4" s="0" t="s">
        <v>169</v>
      </c>
    </row>
    <row r="5" customFormat="false" ht="12.5" hidden="false" customHeight="false" outlineLevel="0" collapsed="false">
      <c r="A5" s="0" t="s">
        <v>170</v>
      </c>
      <c r="B5" s="0" t="s">
        <v>171</v>
      </c>
    </row>
    <row r="6" customFormat="false" ht="12.5" hidden="false" customHeight="false" outlineLevel="0" collapsed="false">
      <c r="A6" s="0" t="s">
        <v>172</v>
      </c>
      <c r="B6" s="0" t="s">
        <v>173</v>
      </c>
    </row>
    <row r="7" customFormat="false" ht="12.5" hidden="false" customHeight="false" outlineLevel="0" collapsed="false">
      <c r="A7" s="0" t="s">
        <v>174</v>
      </c>
      <c r="B7" s="0" t="s">
        <v>175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>Accountdep</dc:creator>
  <dc:description/>
  <dc:language>ru-RU</dc:language>
  <cp:lastModifiedBy>Пользователь Windows</cp:lastModifiedBy>
  <dcterms:modified xsi:type="dcterms:W3CDTF">2023-03-21T08:49:15Z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