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3" i="4"/>
  <c r="A2"/>
  <c r="A1"/>
</calcChain>
</file>

<file path=xl/sharedStrings.xml><?xml version="1.0" encoding="utf-8"?>
<sst xmlns="http://schemas.openxmlformats.org/spreadsheetml/2006/main" count="2209" uniqueCount="401">
  <si>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</si>
  <si>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</si>
  <si>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</si>
  <si>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</si>
  <si>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</si>
  <si>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</si>
  <si>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</si>
  <si>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</si>
  <si>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</si>
  <si>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</si>
  <si>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</si>
  <si>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</si>
  <si>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</si>
  <si>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</si>
  <si>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</si>
  <si>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</si>
  <si>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</si>
  <si>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</si>
  <si>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</si>
  <si>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</si>
  <si>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</si>
  <si>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</si>
  <si>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</si>
  <si>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</si>
  <si>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09120000-6</t>
  </si>
  <si>
    <t/>
  </si>
  <si>
    <t>Природний газ</t>
  </si>
  <si>
    <t>2610</t>
  </si>
  <si>
    <t>UAH</t>
  </si>
  <si>
    <t>Відкриті торги з особливостями</t>
  </si>
  <si>
    <t>01.12.2024</t>
  </si>
  <si>
    <t>Місцевий бюджет</t>
  </si>
  <si>
    <t>42130000-9</t>
  </si>
  <si>
    <t>Арматура трубопровідна</t>
  </si>
  <si>
    <t>Закупівля без використання електронної системи</t>
  </si>
  <si>
    <t>01.11.2024</t>
  </si>
  <si>
    <t>Власний бюджет (кошти від господарської діяльності підприємства)</t>
  </si>
  <si>
    <t>44530000-4</t>
  </si>
  <si>
    <t>Кріпильні деталі</t>
  </si>
  <si>
    <t>44810000-1</t>
  </si>
  <si>
    <t>Пігмент, емаль, фарба</t>
  </si>
  <si>
    <t>44110000-4</t>
  </si>
  <si>
    <t>Конструкційні матеріали</t>
  </si>
  <si>
    <t>44510000-8</t>
  </si>
  <si>
    <t>Знаряддя (граблі, держак, мітла)</t>
  </si>
  <si>
    <t>31220000-4</t>
  </si>
  <si>
    <t>Елементи електричних схем</t>
  </si>
  <si>
    <t>44830000-7</t>
  </si>
  <si>
    <t>Господарські матеріали (шпаклівка, грунтовка, церезіт)</t>
  </si>
  <si>
    <t>18140000-2</t>
  </si>
  <si>
    <t>Рукавички</t>
  </si>
  <si>
    <t>31520000-7</t>
  </si>
  <si>
    <t>Світильники</t>
  </si>
  <si>
    <t>22210000-5</t>
  </si>
  <si>
    <t>Журнал "Фінансовий контроль" за 2025 рік (друкована версія)</t>
  </si>
  <si>
    <t>Державний бюджет України</t>
  </si>
  <si>
    <t>30120000-6</t>
  </si>
  <si>
    <t>Тонер 1005</t>
  </si>
  <si>
    <t>Світильник</t>
  </si>
  <si>
    <t>44320000-9</t>
  </si>
  <si>
    <t>Кабелі та супутня продукція</t>
  </si>
  <si>
    <t>Знаряддя</t>
  </si>
  <si>
    <t>44520000-1</t>
  </si>
  <si>
    <t>Замки та супутні матеріали</t>
  </si>
  <si>
    <t>Будівельні матеріали</t>
  </si>
  <si>
    <t>44410000-7</t>
  </si>
  <si>
    <t>Вироби для ванної кімнати</t>
  </si>
  <si>
    <t>14820000-5</t>
  </si>
  <si>
    <t>Скло віконне 4мм</t>
  </si>
  <si>
    <t>50720000-8</t>
  </si>
  <si>
    <t>Поточний ремонт системи опалення в адміністративної будівлі за адресою вул.Григорія Тикви,2 м.Покров</t>
  </si>
  <si>
    <t>01.10.2024</t>
  </si>
  <si>
    <t>50410000-2</t>
  </si>
  <si>
    <t>Опломбування лічильника</t>
  </si>
  <si>
    <t>Корпус врізного замка, ручка сувальдна</t>
  </si>
  <si>
    <t>Світильник LED</t>
  </si>
  <si>
    <t>Унітаз, гофра на унітаз, шторка для душу</t>
  </si>
  <si>
    <t>44160000-9</t>
  </si>
  <si>
    <t>Труби та супутні вироби</t>
  </si>
  <si>
    <t>35110000-8</t>
  </si>
  <si>
    <t>Сигнальний жилет</t>
  </si>
  <si>
    <t>Знаряддя (валік, вила, пензлик, шпатель)</t>
  </si>
  <si>
    <t>Фарба, емаль, пігмент</t>
  </si>
  <si>
    <t>Грунтовка, церезіт</t>
  </si>
  <si>
    <t>45310000-3</t>
  </si>
  <si>
    <t>Послуги з улаштування освітлення другого під'їзду будівлі за адресою вул. Європейська, 15 м. Покров Дніпропетровська обл.</t>
  </si>
  <si>
    <t>50530000-9</t>
  </si>
  <si>
    <t>Відновлення газопостачання</t>
  </si>
  <si>
    <t>51220000-0</t>
  </si>
  <si>
    <t>Послуги зі встановлення вузла обліку газу після повірки/експертизи</t>
  </si>
  <si>
    <t>09310000-5</t>
  </si>
  <si>
    <t>Електрична енергія</t>
  </si>
  <si>
    <t>Труби та супутня продукція</t>
  </si>
  <si>
    <t>24590000-6</t>
  </si>
  <si>
    <t>Силікон</t>
  </si>
  <si>
    <t>Стяжка для пола</t>
  </si>
  <si>
    <t>31680000-6</t>
  </si>
  <si>
    <t>Тен, терморегулятор, прокладка на бойлер</t>
  </si>
  <si>
    <t>38554000-3</t>
  </si>
  <si>
    <t>Лічильник електроенергії</t>
  </si>
  <si>
    <t>Господарські матеріали</t>
  </si>
  <si>
    <t>44620000-2</t>
  </si>
  <si>
    <t>Радіатори</t>
  </si>
  <si>
    <t>31530000-0</t>
  </si>
  <si>
    <t>Лампи люмінісцентні</t>
  </si>
  <si>
    <t>Тонер 1510</t>
  </si>
  <si>
    <t>Послуги з перезарядки вогнегасників</t>
  </si>
  <si>
    <t>44220000-8</t>
  </si>
  <si>
    <t>Вікно 1850*1350</t>
  </si>
  <si>
    <t>01.09.2024</t>
  </si>
  <si>
    <t>Послуги з організації проведення ремонту газового обладнання</t>
  </si>
  <si>
    <t>Пензлик малярний, насадка велюрова</t>
  </si>
  <si>
    <t>Емаль</t>
  </si>
  <si>
    <t>Саморіз, дюбель</t>
  </si>
  <si>
    <t>Грунтовка, паста ущільнююча</t>
  </si>
  <si>
    <t>Шпаклівка</t>
  </si>
  <si>
    <t>Матеріали</t>
  </si>
  <si>
    <t>39830000-9</t>
  </si>
  <si>
    <t>Господарські товари</t>
  </si>
  <si>
    <t>Автомат вимикач, розетка, кабельн. канал</t>
  </si>
  <si>
    <t>Замки</t>
  </si>
  <si>
    <t>30230000-0</t>
  </si>
  <si>
    <t>Клавіатура</t>
  </si>
  <si>
    <t>79410000-1</t>
  </si>
  <si>
    <t>Інформаційно-консультаційні послуги</t>
  </si>
  <si>
    <t>Замок, корпус врізного замка</t>
  </si>
  <si>
    <t>Лампи</t>
  </si>
  <si>
    <t>44170000-2</t>
  </si>
  <si>
    <t>Лист ОСБ 10мм 2,5*1,25м, плівка стрейч прозора</t>
  </si>
  <si>
    <t>Мітла, пензлик малярний</t>
  </si>
  <si>
    <t>Фарби</t>
  </si>
  <si>
    <t>Умивальник, лійка для душу, сифони</t>
  </si>
  <si>
    <t>51110000-6</t>
  </si>
  <si>
    <t>Послуга з нестандартного приєднання до електричних мереж до 160КВТ</t>
  </si>
  <si>
    <t>Елементи електричних схем (кабель, короб під автомат, автомат вимикач)</t>
  </si>
  <si>
    <t>44920000-5</t>
  </si>
  <si>
    <t>Крейда</t>
  </si>
  <si>
    <t>Рукавички трикотажні</t>
  </si>
  <si>
    <t>Передплата на газету "Все про бухгалтерський облік"</t>
  </si>
  <si>
    <t>01.08.2024</t>
  </si>
  <si>
    <t>71330000-0</t>
  </si>
  <si>
    <t>Послуги по технічному обслуговуванню та повірці приладів обліку: тепловодолічильників</t>
  </si>
  <si>
    <t>43830000-0</t>
  </si>
  <si>
    <t>Шуруповерт акумуляторний</t>
  </si>
  <si>
    <t>Тонер 1200</t>
  </si>
  <si>
    <t>71310000-4</t>
  </si>
  <si>
    <t>Послуги з обстеження вентиляції в приміщеннях</t>
  </si>
  <si>
    <t>71630000-3</t>
  </si>
  <si>
    <t>Технічне обслуговування димових і вентиляційних каналів</t>
  </si>
  <si>
    <t>Виконання вимірювальних та випробувальних  послуг в електроустановках</t>
  </si>
  <si>
    <t>Послуги на технічне обслуговування побутових сигналізаторів газу</t>
  </si>
  <si>
    <t>Послуги з обслуговування (повірки) побутових сигналізаторів газу</t>
  </si>
  <si>
    <t>Послуги з технічного обслуговування газовикористовувального обладнання комунально-побутових об'єктів</t>
  </si>
  <si>
    <t>79710000-4</t>
  </si>
  <si>
    <t>Охорона об'єкта та обслуговування сигналізації</t>
  </si>
  <si>
    <t>39510000-0</t>
  </si>
  <si>
    <t>Жалюзі горизонтальні білі</t>
  </si>
  <si>
    <t>Миша logitech B170</t>
  </si>
  <si>
    <t>Шпаклівка, грунтовка</t>
  </si>
  <si>
    <t>Саморізи</t>
  </si>
  <si>
    <t>Замок</t>
  </si>
  <si>
    <t>Лампа</t>
  </si>
  <si>
    <t>Лобзик мережевий Гранд ЛЄ-1070-80М</t>
  </si>
  <si>
    <t>Послуги пов'язані з організацією проведення повірки та наладки газового лічильника</t>
  </si>
  <si>
    <t>01.07.2024</t>
  </si>
  <si>
    <t>Фарба, емаль</t>
  </si>
  <si>
    <t>Матеріали для господарської діяльності підприємства</t>
  </si>
  <si>
    <t>44420000-0</t>
  </si>
  <si>
    <t>Будівельні товари</t>
  </si>
  <si>
    <t>Замки, ключі та петлі</t>
  </si>
  <si>
    <t>Передплата Журналу "Кадровик Україна" та Журналу "Кадровик Україна. Спецвипуск" (комплект) на 2025 рік</t>
  </si>
  <si>
    <t>31710000-6</t>
  </si>
  <si>
    <t>Електроди</t>
  </si>
  <si>
    <t>Матеріали для господарської діяльності</t>
  </si>
  <si>
    <t>16810000-6</t>
  </si>
  <si>
    <t>Ліска тримерна, котушка</t>
  </si>
  <si>
    <t>Грунтовка, шпаклівка, розчинник</t>
  </si>
  <si>
    <t>Аксесуари до робочого одягу</t>
  </si>
  <si>
    <t>Фарба</t>
  </si>
  <si>
    <t>Жалюзі вертикальні</t>
  </si>
  <si>
    <t>Тонер</t>
  </si>
  <si>
    <t>01.06.2024</t>
  </si>
  <si>
    <t>Послуги зі встановлення вузла обліку газу після повірки</t>
  </si>
  <si>
    <t>01.05.2024</t>
  </si>
  <si>
    <t>БФП лазерний ч/б А4</t>
  </si>
  <si>
    <t>32420000-3</t>
  </si>
  <si>
    <t>Концентратор Frime 4 порти</t>
  </si>
  <si>
    <t>Послуги з технічного обслуговування генераторів</t>
  </si>
  <si>
    <t>Замок, проушина під замок</t>
  </si>
  <si>
    <t>Кріпильні деталі (анкер, саморіз)</t>
  </si>
  <si>
    <t>03410000-7</t>
  </si>
  <si>
    <t>Доска, брус</t>
  </si>
  <si>
    <t>Замок, пружина</t>
  </si>
  <si>
    <t>14810000-2</t>
  </si>
  <si>
    <t>Диск відрізний</t>
  </si>
  <si>
    <t>44190000-8</t>
  </si>
  <si>
    <t>Конструкційні матеріали різні (хрестики, клини, пінополістирол)</t>
  </si>
  <si>
    <t>Саморіз, анкер, шайба</t>
  </si>
  <si>
    <t>44310000-6</t>
  </si>
  <si>
    <t>Сітка канілірована</t>
  </si>
  <si>
    <t>Круг відрізний, сітка шліфувальна</t>
  </si>
  <si>
    <t>Лопата та держак на лопату</t>
  </si>
  <si>
    <t>09210000-4</t>
  </si>
  <si>
    <t>Олива моторна</t>
  </si>
  <si>
    <t>Ліска тримерна</t>
  </si>
  <si>
    <t>44610000-9</t>
  </si>
  <si>
    <t>Газовий балон</t>
  </si>
  <si>
    <t>Тонер, фотобарабан</t>
  </si>
  <si>
    <t>01.04.2024</t>
  </si>
  <si>
    <t>38550000-5</t>
  </si>
  <si>
    <t>Лічильник газу ВКТ-G6</t>
  </si>
  <si>
    <t>45450000-6</t>
  </si>
  <si>
    <t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</si>
  <si>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>Послуги з монтажу, установки охоронної сигналізації</t>
  </si>
  <si>
    <t>80510000-2</t>
  </si>
  <si>
    <t>Надання освітньої послуги</t>
  </si>
  <si>
    <t>30190000-7</t>
  </si>
  <si>
    <t>Подушка змінна для штампа, штемпельна фарба</t>
  </si>
  <si>
    <t>Швидкозшивачі, папка, біндери</t>
  </si>
  <si>
    <t>03450000-9</t>
  </si>
  <si>
    <t>Саджанці дерев та кущів</t>
  </si>
  <si>
    <t>16310000-1</t>
  </si>
  <si>
    <t>Мотокоса Vitals BK 3108-4a</t>
  </si>
  <si>
    <t>42630000-1</t>
  </si>
  <si>
    <t>Станок для заточки сверл, підшипник</t>
  </si>
  <si>
    <t>Картридж Samsung, тонер 1510</t>
  </si>
  <si>
    <t>відключення/припинення газопостачання</t>
  </si>
  <si>
    <t>Послуги з встановлення вузла обліку газу після повірки/експертизи</t>
  </si>
  <si>
    <t>09130000-9</t>
  </si>
  <si>
    <t>Бензин А-95</t>
  </si>
  <si>
    <t>90430000-0</t>
  </si>
  <si>
    <t>Послуги з централізованого водовідведення</t>
  </si>
  <si>
    <t>пп.5(4) п.13 Особливостей</t>
  </si>
  <si>
    <t>65110000-7</t>
  </si>
  <si>
    <t>Послуги з централізованого водопостачання</t>
  </si>
  <si>
    <t>Труба, коліно, муфта, тройник, заглушка, американка</t>
  </si>
  <si>
    <t>Кріпильні деталі (болт, гайка, сверло по кераміці)</t>
  </si>
  <si>
    <t>39220000-0</t>
  </si>
  <si>
    <t>Господарські матеріали (мішки та пакети для сміття, перчатки)</t>
  </si>
  <si>
    <t>Шпаклівка, кольоровий шов, клей</t>
  </si>
  <si>
    <t>Замок, проушина</t>
  </si>
  <si>
    <t>44440000-6</t>
  </si>
  <si>
    <t>Підшипник на тачку</t>
  </si>
  <si>
    <t>01.03.2024</t>
  </si>
  <si>
    <t>Замок, пружина, засов</t>
  </si>
  <si>
    <t>Унітаз</t>
  </si>
  <si>
    <t>Лист ОСБ 6мм</t>
  </si>
  <si>
    <t>Розетка, підрозетник</t>
  </si>
  <si>
    <t>Шпаклівка, штукатурка</t>
  </si>
  <si>
    <t>Емаль, фарба фасадна</t>
  </si>
  <si>
    <t>60170000-0</t>
  </si>
  <si>
    <t>Оренда легкового автомобіля без водія</t>
  </si>
  <si>
    <t>Суперемаль Сніжка білий шовк</t>
  </si>
  <si>
    <t>19640000-4</t>
  </si>
  <si>
    <t>Пакети для сміття, мішки</t>
  </si>
  <si>
    <t>Ліхтарик</t>
  </si>
  <si>
    <t>39130000-2</t>
  </si>
  <si>
    <t>Стелажі</t>
  </si>
  <si>
    <t>Вікно металопластикове</t>
  </si>
  <si>
    <t>01.02.2024</t>
  </si>
  <si>
    <t>Труба, коліно, тройник, перехід, патрубок</t>
  </si>
  <si>
    <t>72260000-5</t>
  </si>
  <si>
    <t>Програмна продукція у вигляді доступу до онлайн-сервісів та оновлень автоматизованих систем</t>
  </si>
  <si>
    <t>Штукатурна суміш цементно-вапняна "Баланс ЕКо-44" 25кг</t>
  </si>
  <si>
    <t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</si>
  <si>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>Послуги у сфері інформатизації: Інформаційно консультаційні послуги з ведення автоматизованого комп'ютерного обліку</t>
  </si>
  <si>
    <t>Штукатурна суміш цементно-вапняна "Баланс ЕКо-44"</t>
  </si>
  <si>
    <t>18420000-9</t>
  </si>
  <si>
    <t>Рукавиці х/б</t>
  </si>
  <si>
    <t>Вимикач, автомат вимикач, бокс для автомата, кабель</t>
  </si>
  <si>
    <t>44210000-5</t>
  </si>
  <si>
    <t>Планка монтасжна, ОСБ, маяк штукатурний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</si>
  <si>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</si>
  <si>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Ручна диск пила М5802-1050Вт Макита</t>
  </si>
  <si>
    <t>Анкер, шайба під заклепки</t>
  </si>
  <si>
    <t>Доска 50/150 4,5м</t>
  </si>
  <si>
    <t>Петлі, пружини для дверей. кут монтажний</t>
  </si>
  <si>
    <t>31210000-1</t>
  </si>
  <si>
    <t>Автомат вимикач, короб під автомат</t>
  </si>
  <si>
    <t>Шпаклівка, клей для шпалер</t>
  </si>
  <si>
    <t>Послуги з технічного обслуговування приладів автоматичної пожежної сигналізації (АПС)</t>
  </si>
  <si>
    <t>01.01.2024</t>
  </si>
  <si>
    <t>72261000-2</t>
  </si>
  <si>
    <t>Послуги "Обслуговування програмного продукту "Business automation software for accounting"</t>
  </si>
  <si>
    <t>22820000-4</t>
  </si>
  <si>
    <t>Довідка про склад, акт</t>
  </si>
  <si>
    <t>45430000-0</t>
  </si>
  <si>
    <t>Послуги з поточного ремонту підлоги в приміщенні гуртожитку ПМКП "Житлкомсервіс" за адресою вул. Центральна, 49/2</t>
  </si>
  <si>
    <t>Грунтовка, змивка піни, піна проф., клей</t>
  </si>
  <si>
    <t>Розетка, вимикач</t>
  </si>
  <si>
    <t>Замок, пружина, шпінгалет, і т.ін.</t>
  </si>
  <si>
    <t>Саморіз, анкер, дюбель, гак</t>
  </si>
  <si>
    <t>Знаряддя (мітла, бур)</t>
  </si>
  <si>
    <t>22850000-3</t>
  </si>
  <si>
    <t>Папка сегрегатор А4</t>
  </si>
  <si>
    <t>90920000-2</t>
  </si>
  <si>
    <t>Експлуатаційні послуги, пов'язані з утриманням будинків і споруд (дератизація та дезінсекція)</t>
  </si>
  <si>
    <t>72310000-1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</si>
  <si>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</si>
  <si>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72410000-7</t>
  </si>
  <si>
    <t>Послуги з постійного доступу до мережі інтернет</t>
  </si>
  <si>
    <t>Твердотільний накопичувач, оперативна пам'ять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</si>
  <si>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</si>
  <si>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>Інвертарна картка А5 картон</t>
  </si>
  <si>
    <t>БФП струменевий кольоровий А4 Canon G2420, Black</t>
  </si>
  <si>
    <t>65210000-8</t>
  </si>
  <si>
    <t>Послуга з розподілу природного газу</t>
  </si>
  <si>
    <t>09320000-8</t>
  </si>
  <si>
    <t>Теплова енергія</t>
  </si>
  <si>
    <t>пп.6 п.13 Особливостей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</si>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</sst>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8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Font="1"/>
    <xf numFmtId="0" fontId="3" fillId="0" borderId="0" xfId="0" applyFont="1"/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3"/>
  <sheetViews>
    <sheetView tabSelected="1" zoomScaleNormal="100" workbookViewId="0">
      <selection activeCell="L3" sqref="L3"/>
    </sheetView>
  </sheetViews>
  <sheetFormatPr defaultColWidth="25.81640625" defaultRowHeight="12.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>
      <c r="A3" s="6" t="s">
        <v>24</v>
      </c>
      <c r="B3" s="6" t="s">
        <v>26</v>
      </c>
      <c r="C3" s="2" t="s">
        <v>27</v>
      </c>
      <c r="D3" s="1">
        <v>641280</v>
      </c>
      <c r="E3" s="2" t="s">
        <v>28</v>
      </c>
      <c r="F3" s="2" t="s">
        <v>29</v>
      </c>
      <c r="G3" s="2" t="s">
        <v>30</v>
      </c>
      <c r="H3">
        <v>2025</v>
      </c>
      <c r="I3" s="6" t="s">
        <v>25</v>
      </c>
      <c r="J3" s="6" t="s">
        <v>31</v>
      </c>
      <c r="K3" s="1">
        <v>641280</v>
      </c>
      <c r="L3">
        <v>32901483</v>
      </c>
    </row>
    <row r="4" spans="1:12">
      <c r="A4" s="6" t="s">
        <v>32</v>
      </c>
      <c r="B4" s="6" t="s">
        <v>33</v>
      </c>
      <c r="C4" s="2" t="s">
        <v>25</v>
      </c>
      <c r="D4" s="1">
        <v>563</v>
      </c>
      <c r="E4" s="2" t="s">
        <v>28</v>
      </c>
      <c r="F4" s="2" t="s">
        <v>34</v>
      </c>
      <c r="G4" s="2" t="s">
        <v>35</v>
      </c>
      <c r="H4">
        <v>2024</v>
      </c>
      <c r="I4" s="6" t="s">
        <v>25</v>
      </c>
      <c r="J4" s="6" t="s">
        <v>36</v>
      </c>
      <c r="K4" s="1">
        <v>563</v>
      </c>
      <c r="L4">
        <v>32897196</v>
      </c>
    </row>
    <row r="5" spans="1:12">
      <c r="A5" s="6" t="s">
        <v>37</v>
      </c>
      <c r="B5" s="6" t="s">
        <v>38</v>
      </c>
      <c r="C5" s="2" t="s">
        <v>25</v>
      </c>
      <c r="D5" s="1">
        <v>869</v>
      </c>
      <c r="E5" s="2" t="s">
        <v>28</v>
      </c>
      <c r="F5" s="2" t="s">
        <v>34</v>
      </c>
      <c r="G5" s="2" t="s">
        <v>35</v>
      </c>
      <c r="H5">
        <v>2024</v>
      </c>
      <c r="I5" s="6" t="s">
        <v>25</v>
      </c>
      <c r="J5" s="6" t="s">
        <v>36</v>
      </c>
      <c r="K5" s="1">
        <v>869</v>
      </c>
      <c r="L5">
        <v>32896608</v>
      </c>
    </row>
    <row r="6" spans="1:12">
      <c r="A6" s="6" t="s">
        <v>39</v>
      </c>
      <c r="B6" s="6" t="s">
        <v>40</v>
      </c>
      <c r="C6" s="2" t="s">
        <v>25</v>
      </c>
      <c r="D6" s="1">
        <v>1055</v>
      </c>
      <c r="E6" s="2" t="s">
        <v>28</v>
      </c>
      <c r="F6" s="2" t="s">
        <v>34</v>
      </c>
      <c r="G6" s="2" t="s">
        <v>35</v>
      </c>
      <c r="H6">
        <v>2024</v>
      </c>
      <c r="I6" s="6" t="s">
        <v>25</v>
      </c>
      <c r="J6" s="6" t="s">
        <v>36</v>
      </c>
      <c r="K6" s="1">
        <v>1055</v>
      </c>
      <c r="L6">
        <v>32895753</v>
      </c>
    </row>
    <row r="7" spans="1:12">
      <c r="A7" s="6" t="s">
        <v>41</v>
      </c>
      <c r="B7" s="6" t="s">
        <v>42</v>
      </c>
      <c r="C7" s="2" t="s">
        <v>25</v>
      </c>
      <c r="D7" s="1">
        <v>2665</v>
      </c>
      <c r="E7" s="2" t="s">
        <v>28</v>
      </c>
      <c r="F7" s="2" t="s">
        <v>34</v>
      </c>
      <c r="G7" s="2" t="s">
        <v>35</v>
      </c>
      <c r="H7">
        <v>2024</v>
      </c>
      <c r="I7" s="6" t="s">
        <v>25</v>
      </c>
      <c r="J7" s="6" t="s">
        <v>36</v>
      </c>
      <c r="K7" s="1">
        <v>2665</v>
      </c>
      <c r="L7">
        <v>32895632</v>
      </c>
    </row>
    <row r="8" spans="1:12">
      <c r="A8" s="6" t="s">
        <v>43</v>
      </c>
      <c r="B8" s="6" t="s">
        <v>44</v>
      </c>
      <c r="C8" s="2" t="s">
        <v>25</v>
      </c>
      <c r="D8" s="1">
        <v>2544</v>
      </c>
      <c r="E8" s="2" t="s">
        <v>28</v>
      </c>
      <c r="F8" s="2" t="s">
        <v>34</v>
      </c>
      <c r="G8" s="2" t="s">
        <v>35</v>
      </c>
      <c r="H8">
        <v>2024</v>
      </c>
      <c r="I8" s="6" t="s">
        <v>25</v>
      </c>
      <c r="J8" s="6" t="s">
        <v>36</v>
      </c>
      <c r="K8" s="1">
        <v>2544</v>
      </c>
      <c r="L8">
        <v>32895514</v>
      </c>
    </row>
    <row r="9" spans="1:12">
      <c r="A9" s="6" t="s">
        <v>45</v>
      </c>
      <c r="B9" s="6" t="s">
        <v>46</v>
      </c>
      <c r="C9" s="2" t="s">
        <v>25</v>
      </c>
      <c r="D9" s="1">
        <v>960</v>
      </c>
      <c r="E9" s="2" t="s">
        <v>28</v>
      </c>
      <c r="F9" s="2" t="s">
        <v>34</v>
      </c>
      <c r="G9" s="2" t="s">
        <v>35</v>
      </c>
      <c r="H9">
        <v>2024</v>
      </c>
      <c r="I9" s="6" t="s">
        <v>25</v>
      </c>
      <c r="J9" s="6" t="s">
        <v>36</v>
      </c>
      <c r="K9" s="1">
        <v>960</v>
      </c>
      <c r="L9">
        <v>32895199</v>
      </c>
    </row>
    <row r="10" spans="1:12">
      <c r="A10" s="6" t="s">
        <v>47</v>
      </c>
      <c r="B10" s="6" t="s">
        <v>48</v>
      </c>
      <c r="C10" s="2" t="s">
        <v>25</v>
      </c>
      <c r="D10" s="1">
        <v>24125</v>
      </c>
      <c r="E10" s="2" t="s">
        <v>28</v>
      </c>
      <c r="F10" s="2" t="s">
        <v>34</v>
      </c>
      <c r="G10" s="2" t="s">
        <v>35</v>
      </c>
      <c r="H10">
        <v>2024</v>
      </c>
      <c r="I10" s="6" t="s">
        <v>25</v>
      </c>
      <c r="J10" s="6" t="s">
        <v>36</v>
      </c>
      <c r="K10" s="1">
        <v>24125</v>
      </c>
      <c r="L10">
        <v>32895022</v>
      </c>
    </row>
    <row r="11" spans="1:12">
      <c r="A11" s="6" t="s">
        <v>49</v>
      </c>
      <c r="B11" s="6" t="s">
        <v>50</v>
      </c>
      <c r="C11" s="2" t="s">
        <v>25</v>
      </c>
      <c r="D11" s="1">
        <v>2425</v>
      </c>
      <c r="E11" s="2" t="s">
        <v>28</v>
      </c>
      <c r="F11" s="2" t="s">
        <v>34</v>
      </c>
      <c r="G11" s="2" t="s">
        <v>35</v>
      </c>
      <c r="H11">
        <v>2024</v>
      </c>
      <c r="I11" s="6" t="s">
        <v>25</v>
      </c>
      <c r="J11" s="6" t="s">
        <v>36</v>
      </c>
      <c r="K11" s="1">
        <v>2425</v>
      </c>
      <c r="L11">
        <v>32894965</v>
      </c>
    </row>
    <row r="12" spans="1:12">
      <c r="A12" s="6" t="s">
        <v>51</v>
      </c>
      <c r="B12" s="6" t="s">
        <v>52</v>
      </c>
      <c r="C12" s="2" t="s">
        <v>25</v>
      </c>
      <c r="D12" s="1">
        <v>1380</v>
      </c>
      <c r="E12" s="2" t="s">
        <v>28</v>
      </c>
      <c r="F12" s="2" t="s">
        <v>34</v>
      </c>
      <c r="G12" s="2" t="s">
        <v>35</v>
      </c>
      <c r="H12">
        <v>2024</v>
      </c>
      <c r="I12" s="6" t="s">
        <v>25</v>
      </c>
      <c r="J12" s="6" t="s">
        <v>36</v>
      </c>
      <c r="K12" s="1">
        <v>1380</v>
      </c>
      <c r="L12">
        <v>32894643</v>
      </c>
    </row>
    <row r="13" spans="1:12">
      <c r="A13" s="6" t="s">
        <v>53</v>
      </c>
      <c r="B13" s="6" t="s">
        <v>54</v>
      </c>
      <c r="C13" s="2" t="s">
        <v>25</v>
      </c>
      <c r="D13" s="1">
        <v>3600</v>
      </c>
      <c r="E13" s="2" t="s">
        <v>28</v>
      </c>
      <c r="F13" s="2" t="s">
        <v>34</v>
      </c>
      <c r="G13" s="2" t="s">
        <v>35</v>
      </c>
      <c r="H13">
        <v>2024</v>
      </c>
      <c r="I13" s="6" t="s">
        <v>25</v>
      </c>
      <c r="J13" s="6" t="s">
        <v>36</v>
      </c>
      <c r="K13" s="1">
        <v>3600</v>
      </c>
      <c r="L13">
        <v>32893844</v>
      </c>
    </row>
    <row r="14" spans="1:12">
      <c r="A14" s="6" t="s">
        <v>56</v>
      </c>
      <c r="B14" s="6" t="s">
        <v>57</v>
      </c>
      <c r="C14" s="2" t="s">
        <v>25</v>
      </c>
      <c r="D14" s="1">
        <v>250</v>
      </c>
      <c r="E14" s="2" t="s">
        <v>28</v>
      </c>
      <c r="F14" s="2" t="s">
        <v>34</v>
      </c>
      <c r="G14" s="2" t="s">
        <v>35</v>
      </c>
      <c r="H14">
        <v>2024</v>
      </c>
      <c r="I14" s="6" t="s">
        <v>25</v>
      </c>
      <c r="J14" s="6" t="s">
        <v>36</v>
      </c>
      <c r="K14" s="1">
        <v>250</v>
      </c>
      <c r="L14">
        <v>32614878</v>
      </c>
    </row>
    <row r="15" spans="1:12">
      <c r="A15" s="6" t="s">
        <v>51</v>
      </c>
      <c r="B15" s="6" t="s">
        <v>58</v>
      </c>
      <c r="C15" s="2" t="s">
        <v>25</v>
      </c>
      <c r="D15" s="1">
        <v>607</v>
      </c>
      <c r="E15" s="2" t="s">
        <v>28</v>
      </c>
      <c r="F15" s="2" t="s">
        <v>34</v>
      </c>
      <c r="G15" s="2" t="s">
        <v>35</v>
      </c>
      <c r="H15">
        <v>2024</v>
      </c>
      <c r="I15" s="6" t="s">
        <v>25</v>
      </c>
      <c r="J15" s="6" t="s">
        <v>36</v>
      </c>
      <c r="K15" s="1">
        <v>607</v>
      </c>
      <c r="L15">
        <v>32596647</v>
      </c>
    </row>
    <row r="16" spans="1:12">
      <c r="A16" s="6" t="s">
        <v>59</v>
      </c>
      <c r="B16" s="6" t="s">
        <v>60</v>
      </c>
      <c r="C16" s="2" t="s">
        <v>25</v>
      </c>
      <c r="D16" s="1">
        <v>1048</v>
      </c>
      <c r="E16" s="2" t="s">
        <v>28</v>
      </c>
      <c r="F16" s="2" t="s">
        <v>34</v>
      </c>
      <c r="G16" s="2" t="s">
        <v>35</v>
      </c>
      <c r="H16">
        <v>2024</v>
      </c>
      <c r="I16" s="6" t="s">
        <v>25</v>
      </c>
      <c r="J16" s="6" t="s">
        <v>36</v>
      </c>
      <c r="K16" s="1">
        <v>1048</v>
      </c>
      <c r="L16">
        <v>32596448</v>
      </c>
    </row>
    <row r="17" spans="1:12">
      <c r="A17" s="6" t="s">
        <v>43</v>
      </c>
      <c r="B17" s="6" t="s">
        <v>61</v>
      </c>
      <c r="C17" s="2" t="s">
        <v>25</v>
      </c>
      <c r="D17" s="1">
        <v>556</v>
      </c>
      <c r="E17" s="2" t="s">
        <v>28</v>
      </c>
      <c r="F17" s="2" t="s">
        <v>34</v>
      </c>
      <c r="G17" s="2" t="s">
        <v>35</v>
      </c>
      <c r="H17">
        <v>2024</v>
      </c>
      <c r="I17" s="6" t="s">
        <v>25</v>
      </c>
      <c r="J17" s="6" t="s">
        <v>36</v>
      </c>
      <c r="K17" s="1">
        <v>556</v>
      </c>
      <c r="L17">
        <v>32596241</v>
      </c>
    </row>
    <row r="18" spans="1:12">
      <c r="A18" s="6" t="s">
        <v>62</v>
      </c>
      <c r="B18" s="6" t="s">
        <v>63</v>
      </c>
      <c r="C18" s="2" t="s">
        <v>25</v>
      </c>
      <c r="D18" s="1">
        <v>609</v>
      </c>
      <c r="E18" s="2" t="s">
        <v>28</v>
      </c>
      <c r="F18" s="2" t="s">
        <v>34</v>
      </c>
      <c r="G18" s="2" t="s">
        <v>35</v>
      </c>
      <c r="H18">
        <v>2024</v>
      </c>
      <c r="I18" s="6" t="s">
        <v>25</v>
      </c>
      <c r="J18" s="6" t="s">
        <v>36</v>
      </c>
      <c r="K18" s="1">
        <v>609</v>
      </c>
      <c r="L18">
        <v>32595992</v>
      </c>
    </row>
    <row r="19" spans="1:12">
      <c r="A19" s="6" t="s">
        <v>41</v>
      </c>
      <c r="B19" s="6" t="s">
        <v>64</v>
      </c>
      <c r="C19" s="2" t="s">
        <v>25</v>
      </c>
      <c r="D19" s="1">
        <v>2808</v>
      </c>
      <c r="E19" s="2" t="s">
        <v>28</v>
      </c>
      <c r="F19" s="2" t="s">
        <v>34</v>
      </c>
      <c r="G19" s="2" t="s">
        <v>35</v>
      </c>
      <c r="H19">
        <v>2024</v>
      </c>
      <c r="I19" s="6" t="s">
        <v>25</v>
      </c>
      <c r="J19" s="6" t="s">
        <v>36</v>
      </c>
      <c r="K19" s="1">
        <v>2808</v>
      </c>
      <c r="L19">
        <v>32595808</v>
      </c>
    </row>
    <row r="20" spans="1:12">
      <c r="A20" s="6" t="s">
        <v>37</v>
      </c>
      <c r="B20" s="6" t="s">
        <v>38</v>
      </c>
      <c r="C20" s="2" t="s">
        <v>25</v>
      </c>
      <c r="D20" s="1">
        <v>176.5</v>
      </c>
      <c r="E20" s="2" t="s">
        <v>28</v>
      </c>
      <c r="F20" s="2" t="s">
        <v>34</v>
      </c>
      <c r="G20" s="2" t="s">
        <v>35</v>
      </c>
      <c r="H20">
        <v>2024</v>
      </c>
      <c r="I20" s="6" t="s">
        <v>25</v>
      </c>
      <c r="J20" s="6" t="s">
        <v>36</v>
      </c>
      <c r="K20" s="1">
        <v>176.5</v>
      </c>
      <c r="L20">
        <v>32594943</v>
      </c>
    </row>
    <row r="21" spans="1:12">
      <c r="A21" s="6" t="s">
        <v>65</v>
      </c>
      <c r="B21" s="6" t="s">
        <v>66</v>
      </c>
      <c r="C21" s="2" t="s">
        <v>25</v>
      </c>
      <c r="D21" s="1">
        <v>597.20000000000005</v>
      </c>
      <c r="E21" s="2" t="s">
        <v>28</v>
      </c>
      <c r="F21" s="2" t="s">
        <v>34</v>
      </c>
      <c r="G21" s="2" t="s">
        <v>35</v>
      </c>
      <c r="H21">
        <v>2024</v>
      </c>
      <c r="I21" s="6" t="s">
        <v>25</v>
      </c>
      <c r="J21" s="6" t="s">
        <v>36</v>
      </c>
      <c r="K21" s="1">
        <v>597.20000000000005</v>
      </c>
      <c r="L21">
        <v>32594427</v>
      </c>
    </row>
    <row r="22" spans="1:12">
      <c r="A22" s="6" t="s">
        <v>32</v>
      </c>
      <c r="B22" s="6" t="s">
        <v>33</v>
      </c>
      <c r="C22" s="2" t="s">
        <v>25</v>
      </c>
      <c r="D22" s="1">
        <v>3854</v>
      </c>
      <c r="E22" s="2" t="s">
        <v>28</v>
      </c>
      <c r="F22" s="2" t="s">
        <v>34</v>
      </c>
      <c r="G22" s="2" t="s">
        <v>35</v>
      </c>
      <c r="H22">
        <v>2024</v>
      </c>
      <c r="I22" s="6" t="s">
        <v>25</v>
      </c>
      <c r="J22" s="6" t="s">
        <v>36</v>
      </c>
      <c r="K22" s="1">
        <v>3854</v>
      </c>
      <c r="L22">
        <v>32591496</v>
      </c>
    </row>
    <row r="23" spans="1:12">
      <c r="A23" s="6" t="s">
        <v>67</v>
      </c>
      <c r="B23" s="6" t="s">
        <v>68</v>
      </c>
      <c r="C23" s="2" t="s">
        <v>25</v>
      </c>
      <c r="D23" s="1">
        <v>3884.96</v>
      </c>
      <c r="E23" s="2" t="s">
        <v>28</v>
      </c>
      <c r="F23" s="2" t="s">
        <v>34</v>
      </c>
      <c r="G23" s="2" t="s">
        <v>35</v>
      </c>
      <c r="H23">
        <v>2024</v>
      </c>
      <c r="I23" s="6" t="s">
        <v>25</v>
      </c>
      <c r="J23" s="6" t="s">
        <v>36</v>
      </c>
      <c r="K23" s="1">
        <v>3884.96</v>
      </c>
      <c r="L23">
        <v>32587564</v>
      </c>
    </row>
    <row r="24" spans="1:12">
      <c r="A24" s="6" t="s">
        <v>56</v>
      </c>
      <c r="B24" s="6" t="s">
        <v>57</v>
      </c>
      <c r="C24" s="2" t="s">
        <v>25</v>
      </c>
      <c r="D24" s="1">
        <v>250</v>
      </c>
      <c r="E24" s="2" t="s">
        <v>28</v>
      </c>
      <c r="F24" s="2" t="s">
        <v>34</v>
      </c>
      <c r="G24" s="2" t="s">
        <v>35</v>
      </c>
      <c r="H24">
        <v>2024</v>
      </c>
      <c r="I24" s="6" t="s">
        <v>25</v>
      </c>
      <c r="J24" s="6" t="s">
        <v>36</v>
      </c>
      <c r="K24" s="1">
        <v>250</v>
      </c>
      <c r="L24">
        <v>32518706</v>
      </c>
    </row>
    <row r="25" spans="1:12">
      <c r="A25" s="6" t="s">
        <v>69</v>
      </c>
      <c r="B25" s="6" t="s">
        <v>70</v>
      </c>
      <c r="C25" s="2" t="s">
        <v>25</v>
      </c>
      <c r="D25" s="1">
        <v>20924.95</v>
      </c>
      <c r="E25" s="2" t="s">
        <v>28</v>
      </c>
      <c r="F25" s="2" t="s">
        <v>34</v>
      </c>
      <c r="G25" s="2" t="s">
        <v>35</v>
      </c>
      <c r="H25">
        <v>2024</v>
      </c>
      <c r="I25" s="6" t="s">
        <v>25</v>
      </c>
      <c r="J25" s="6" t="s">
        <v>36</v>
      </c>
      <c r="K25" s="1">
        <v>20924.95</v>
      </c>
      <c r="L25">
        <v>32518102</v>
      </c>
    </row>
    <row r="26" spans="1:12">
      <c r="A26" s="6" t="s">
        <v>56</v>
      </c>
      <c r="B26" s="6" t="s">
        <v>57</v>
      </c>
      <c r="C26" s="2" t="s">
        <v>25</v>
      </c>
      <c r="D26" s="1">
        <v>500</v>
      </c>
      <c r="E26" s="2" t="s">
        <v>28</v>
      </c>
      <c r="F26" s="2" t="s">
        <v>34</v>
      </c>
      <c r="G26" s="2" t="s">
        <v>71</v>
      </c>
      <c r="H26">
        <v>2024</v>
      </c>
      <c r="I26" s="6" t="s">
        <v>25</v>
      </c>
      <c r="J26" s="6" t="s">
        <v>36</v>
      </c>
      <c r="K26" s="1">
        <v>500</v>
      </c>
      <c r="L26">
        <v>32389146</v>
      </c>
    </row>
    <row r="27" spans="1:12">
      <c r="A27" s="6" t="s">
        <v>72</v>
      </c>
      <c r="B27" s="6" t="s">
        <v>73</v>
      </c>
      <c r="C27" s="2" t="s">
        <v>25</v>
      </c>
      <c r="D27" s="1">
        <v>54.67</v>
      </c>
      <c r="E27" s="2" t="s">
        <v>28</v>
      </c>
      <c r="F27" s="2" t="s">
        <v>34</v>
      </c>
      <c r="G27" s="2" t="s">
        <v>71</v>
      </c>
      <c r="H27">
        <v>2024</v>
      </c>
      <c r="I27" s="6" t="s">
        <v>25</v>
      </c>
      <c r="J27" s="6" t="s">
        <v>36</v>
      </c>
      <c r="K27" s="1">
        <v>54.67</v>
      </c>
      <c r="L27">
        <v>32377175</v>
      </c>
    </row>
    <row r="28" spans="1:12">
      <c r="A28" s="6" t="s">
        <v>62</v>
      </c>
      <c r="B28" s="6" t="s">
        <v>74</v>
      </c>
      <c r="C28" s="2" t="s">
        <v>25</v>
      </c>
      <c r="D28" s="1">
        <v>405</v>
      </c>
      <c r="E28" s="2" t="s">
        <v>28</v>
      </c>
      <c r="F28" s="2" t="s">
        <v>34</v>
      </c>
      <c r="G28" s="2" t="s">
        <v>71</v>
      </c>
      <c r="H28">
        <v>2024</v>
      </c>
      <c r="I28" s="6" t="s">
        <v>25</v>
      </c>
      <c r="J28" s="6" t="s">
        <v>36</v>
      </c>
      <c r="K28" s="1">
        <v>405</v>
      </c>
      <c r="L28">
        <v>32376167</v>
      </c>
    </row>
    <row r="29" spans="1:12">
      <c r="A29" s="6" t="s">
        <v>51</v>
      </c>
      <c r="B29" s="6" t="s">
        <v>75</v>
      </c>
      <c r="C29" s="2" t="s">
        <v>25</v>
      </c>
      <c r="D29" s="1">
        <v>485</v>
      </c>
      <c r="E29" s="2" t="s">
        <v>28</v>
      </c>
      <c r="F29" s="2" t="s">
        <v>34</v>
      </c>
      <c r="G29" s="2" t="s">
        <v>71</v>
      </c>
      <c r="H29">
        <v>2024</v>
      </c>
      <c r="I29" s="6" t="s">
        <v>25</v>
      </c>
      <c r="J29" s="6" t="s">
        <v>36</v>
      </c>
      <c r="K29" s="1">
        <v>485</v>
      </c>
      <c r="L29">
        <v>32376019</v>
      </c>
    </row>
    <row r="30" spans="1:12">
      <c r="A30" s="6" t="s">
        <v>41</v>
      </c>
      <c r="B30" s="6" t="s">
        <v>64</v>
      </c>
      <c r="C30" s="2" t="s">
        <v>25</v>
      </c>
      <c r="D30" s="1">
        <v>2698</v>
      </c>
      <c r="E30" s="2" t="s">
        <v>28</v>
      </c>
      <c r="F30" s="2" t="s">
        <v>34</v>
      </c>
      <c r="G30" s="2" t="s">
        <v>71</v>
      </c>
      <c r="H30">
        <v>2024</v>
      </c>
      <c r="I30" s="6" t="s">
        <v>25</v>
      </c>
      <c r="J30" s="6" t="s">
        <v>36</v>
      </c>
      <c r="K30" s="1">
        <v>2698</v>
      </c>
      <c r="L30">
        <v>32375768</v>
      </c>
    </row>
    <row r="31" spans="1:12">
      <c r="A31" s="6" t="s">
        <v>65</v>
      </c>
      <c r="B31" s="6" t="s">
        <v>76</v>
      </c>
      <c r="C31" s="2" t="s">
        <v>25</v>
      </c>
      <c r="D31" s="1">
        <v>4360</v>
      </c>
      <c r="E31" s="2" t="s">
        <v>28</v>
      </c>
      <c r="F31" s="2" t="s">
        <v>34</v>
      </c>
      <c r="G31" s="2" t="s">
        <v>71</v>
      </c>
      <c r="H31">
        <v>2024</v>
      </c>
      <c r="I31" s="6" t="s">
        <v>25</v>
      </c>
      <c r="J31" s="6" t="s">
        <v>36</v>
      </c>
      <c r="K31" s="1">
        <v>4360</v>
      </c>
      <c r="L31">
        <v>32372410</v>
      </c>
    </row>
    <row r="32" spans="1:12">
      <c r="A32" s="6" t="s">
        <v>77</v>
      </c>
      <c r="B32" s="6" t="s">
        <v>78</v>
      </c>
      <c r="C32" s="2" t="s">
        <v>25</v>
      </c>
      <c r="D32" s="1">
        <v>10114</v>
      </c>
      <c r="E32" s="2" t="s">
        <v>28</v>
      </c>
      <c r="F32" s="2" t="s">
        <v>34</v>
      </c>
      <c r="G32" s="2" t="s">
        <v>71</v>
      </c>
      <c r="H32">
        <v>2024</v>
      </c>
      <c r="I32" s="6" t="s">
        <v>25</v>
      </c>
      <c r="J32" s="6" t="s">
        <v>36</v>
      </c>
      <c r="K32" s="1">
        <v>10114</v>
      </c>
      <c r="L32">
        <v>32372177</v>
      </c>
    </row>
    <row r="33" spans="1:12">
      <c r="A33" s="6" t="s">
        <v>79</v>
      </c>
      <c r="B33" s="6" t="s">
        <v>80</v>
      </c>
      <c r="C33" s="2" t="s">
        <v>25</v>
      </c>
      <c r="D33" s="1">
        <v>2140</v>
      </c>
      <c r="E33" s="2" t="s">
        <v>28</v>
      </c>
      <c r="F33" s="2" t="s">
        <v>34</v>
      </c>
      <c r="G33" s="2" t="s">
        <v>71</v>
      </c>
      <c r="H33">
        <v>2024</v>
      </c>
      <c r="I33" s="6" t="s">
        <v>25</v>
      </c>
      <c r="J33" s="6" t="s">
        <v>36</v>
      </c>
      <c r="K33" s="1">
        <v>2140</v>
      </c>
      <c r="L33">
        <v>32371938</v>
      </c>
    </row>
    <row r="34" spans="1:12">
      <c r="A34" s="6" t="s">
        <v>43</v>
      </c>
      <c r="B34" s="6" t="s">
        <v>81</v>
      </c>
      <c r="C34" s="2" t="s">
        <v>25</v>
      </c>
      <c r="D34" s="1">
        <v>1044</v>
      </c>
      <c r="E34" s="2" t="s">
        <v>28</v>
      </c>
      <c r="F34" s="2" t="s">
        <v>34</v>
      </c>
      <c r="G34" s="2" t="s">
        <v>71</v>
      </c>
      <c r="H34">
        <v>2024</v>
      </c>
      <c r="I34" s="6" t="s">
        <v>25</v>
      </c>
      <c r="J34" s="6" t="s">
        <v>36</v>
      </c>
      <c r="K34" s="1">
        <v>1044</v>
      </c>
      <c r="L34">
        <v>32371724</v>
      </c>
    </row>
    <row r="35" spans="1:12">
      <c r="A35" s="6" t="s">
        <v>39</v>
      </c>
      <c r="B35" s="6" t="s">
        <v>82</v>
      </c>
      <c r="C35" s="2" t="s">
        <v>25</v>
      </c>
      <c r="D35" s="1">
        <v>6621</v>
      </c>
      <c r="E35" s="2" t="s">
        <v>28</v>
      </c>
      <c r="F35" s="2" t="s">
        <v>34</v>
      </c>
      <c r="G35" s="2" t="s">
        <v>71</v>
      </c>
      <c r="H35">
        <v>2024</v>
      </c>
      <c r="I35" s="6" t="s">
        <v>25</v>
      </c>
      <c r="J35" s="6" t="s">
        <v>36</v>
      </c>
      <c r="K35" s="1">
        <v>6621</v>
      </c>
      <c r="L35">
        <v>32370651</v>
      </c>
    </row>
    <row r="36" spans="1:12">
      <c r="A36" s="6" t="s">
        <v>47</v>
      </c>
      <c r="B36" s="6" t="s">
        <v>83</v>
      </c>
      <c r="C36" s="2" t="s">
        <v>25</v>
      </c>
      <c r="D36" s="1">
        <v>2790</v>
      </c>
      <c r="E36" s="2" t="s">
        <v>28</v>
      </c>
      <c r="F36" s="2" t="s">
        <v>34</v>
      </c>
      <c r="G36" s="2" t="s">
        <v>71</v>
      </c>
      <c r="H36">
        <v>2024</v>
      </c>
      <c r="I36" s="6" t="s">
        <v>25</v>
      </c>
      <c r="J36" s="6" t="s">
        <v>36</v>
      </c>
      <c r="K36" s="1">
        <v>2790</v>
      </c>
      <c r="L36">
        <v>32370107</v>
      </c>
    </row>
    <row r="37" spans="1:12">
      <c r="A37" s="6" t="s">
        <v>84</v>
      </c>
      <c r="B37" s="6" t="s">
        <v>85</v>
      </c>
      <c r="C37" s="2" t="s">
        <v>25</v>
      </c>
      <c r="D37" s="1">
        <v>16075.68</v>
      </c>
      <c r="E37" s="2" t="s">
        <v>28</v>
      </c>
      <c r="F37" s="2" t="s">
        <v>34</v>
      </c>
      <c r="G37" s="2" t="s">
        <v>71</v>
      </c>
      <c r="H37">
        <v>2024</v>
      </c>
      <c r="I37" s="6" t="s">
        <v>25</v>
      </c>
      <c r="J37" s="6" t="s">
        <v>36</v>
      </c>
      <c r="K37" s="1">
        <v>16075.68</v>
      </c>
      <c r="L37">
        <v>32189914</v>
      </c>
    </row>
    <row r="38" spans="1:12">
      <c r="A38" s="6" t="s">
        <v>86</v>
      </c>
      <c r="B38" s="6" t="s">
        <v>87</v>
      </c>
      <c r="C38" s="2" t="s">
        <v>25</v>
      </c>
      <c r="D38" s="1">
        <v>632.08000000000004</v>
      </c>
      <c r="E38" s="2" t="s">
        <v>28</v>
      </c>
      <c r="F38" s="2" t="s">
        <v>34</v>
      </c>
      <c r="G38" s="2" t="s">
        <v>71</v>
      </c>
      <c r="H38">
        <v>2024</v>
      </c>
      <c r="I38" s="6" t="s">
        <v>25</v>
      </c>
      <c r="J38" s="6" t="s">
        <v>36</v>
      </c>
      <c r="K38" s="1">
        <v>632.08000000000004</v>
      </c>
      <c r="L38">
        <v>32145088</v>
      </c>
    </row>
    <row r="39" spans="1:12">
      <c r="A39" s="6" t="s">
        <v>88</v>
      </c>
      <c r="B39" s="6" t="s">
        <v>89</v>
      </c>
      <c r="C39" s="2" t="s">
        <v>25</v>
      </c>
      <c r="D39" s="1">
        <v>881.09</v>
      </c>
      <c r="E39" s="2" t="s">
        <v>28</v>
      </c>
      <c r="F39" s="2" t="s">
        <v>34</v>
      </c>
      <c r="G39" s="2" t="s">
        <v>71</v>
      </c>
      <c r="H39">
        <v>2024</v>
      </c>
      <c r="I39" s="6" t="s">
        <v>25</v>
      </c>
      <c r="J39" s="6" t="s">
        <v>36</v>
      </c>
      <c r="K39" s="1">
        <v>881.09</v>
      </c>
      <c r="L39">
        <v>32144765</v>
      </c>
    </row>
    <row r="40" spans="1:12">
      <c r="A40" s="6" t="s">
        <v>90</v>
      </c>
      <c r="B40" s="6" t="s">
        <v>91</v>
      </c>
      <c r="C40" s="2" t="s">
        <v>27</v>
      </c>
      <c r="D40" s="1">
        <v>51700</v>
      </c>
      <c r="E40" s="2" t="s">
        <v>28</v>
      </c>
      <c r="F40" s="2" t="s">
        <v>29</v>
      </c>
      <c r="G40" s="2" t="s">
        <v>71</v>
      </c>
      <c r="H40">
        <v>2024</v>
      </c>
      <c r="I40" s="6" t="s">
        <v>25</v>
      </c>
      <c r="J40" s="6" t="s">
        <v>31</v>
      </c>
      <c r="K40" s="1">
        <v>51700</v>
      </c>
      <c r="L40">
        <v>32135196</v>
      </c>
    </row>
    <row r="41" spans="1:12">
      <c r="A41" s="6" t="s">
        <v>77</v>
      </c>
      <c r="B41" s="6" t="s">
        <v>92</v>
      </c>
      <c r="C41" s="2" t="s">
        <v>25</v>
      </c>
      <c r="D41" s="1">
        <v>68326</v>
      </c>
      <c r="E41" s="2" t="s">
        <v>28</v>
      </c>
      <c r="F41" s="2" t="s">
        <v>34</v>
      </c>
      <c r="G41" s="2" t="s">
        <v>71</v>
      </c>
      <c r="H41">
        <v>2024</v>
      </c>
      <c r="I41" s="6" t="s">
        <v>25</v>
      </c>
      <c r="J41" s="6" t="s">
        <v>36</v>
      </c>
      <c r="K41" s="1">
        <v>68326</v>
      </c>
      <c r="L41">
        <v>32094815</v>
      </c>
    </row>
    <row r="42" spans="1:12">
      <c r="A42" s="6" t="s">
        <v>37</v>
      </c>
      <c r="B42" s="6" t="s">
        <v>38</v>
      </c>
      <c r="C42" s="2" t="s">
        <v>25</v>
      </c>
      <c r="D42" s="1">
        <v>6046.2</v>
      </c>
      <c r="E42" s="2" t="s">
        <v>28</v>
      </c>
      <c r="F42" s="2" t="s">
        <v>34</v>
      </c>
      <c r="G42" s="2" t="s">
        <v>71</v>
      </c>
      <c r="H42">
        <v>2024</v>
      </c>
      <c r="I42" s="6" t="s">
        <v>25</v>
      </c>
      <c r="J42" s="6" t="s">
        <v>36</v>
      </c>
      <c r="K42" s="1">
        <v>6046.2</v>
      </c>
      <c r="L42">
        <v>32094413</v>
      </c>
    </row>
    <row r="43" spans="1:12">
      <c r="A43" s="6" t="s">
        <v>65</v>
      </c>
      <c r="B43" s="6" t="s">
        <v>66</v>
      </c>
      <c r="C43" s="2" t="s">
        <v>25</v>
      </c>
      <c r="D43" s="1">
        <v>440</v>
      </c>
      <c r="E43" s="2" t="s">
        <v>28</v>
      </c>
      <c r="F43" s="2" t="s">
        <v>34</v>
      </c>
      <c r="G43" s="2" t="s">
        <v>71</v>
      </c>
      <c r="H43">
        <v>2024</v>
      </c>
      <c r="I43" s="6" t="s">
        <v>25</v>
      </c>
      <c r="J43" s="6" t="s">
        <v>36</v>
      </c>
      <c r="K43" s="1">
        <v>440</v>
      </c>
      <c r="L43">
        <v>32092794</v>
      </c>
    </row>
    <row r="44" spans="1:12">
      <c r="A44" s="6" t="s">
        <v>93</v>
      </c>
      <c r="B44" s="6" t="s">
        <v>94</v>
      </c>
      <c r="C44" s="2" t="s">
        <v>25</v>
      </c>
      <c r="D44" s="1">
        <v>880</v>
      </c>
      <c r="E44" s="2" t="s">
        <v>28</v>
      </c>
      <c r="F44" s="2" t="s">
        <v>34</v>
      </c>
      <c r="G44" s="2" t="s">
        <v>71</v>
      </c>
      <c r="H44">
        <v>2024</v>
      </c>
      <c r="I44" s="6" t="s">
        <v>25</v>
      </c>
      <c r="J44" s="6" t="s">
        <v>36</v>
      </c>
      <c r="K44" s="1">
        <v>880</v>
      </c>
      <c r="L44">
        <v>32091811</v>
      </c>
    </row>
    <row r="45" spans="1:12">
      <c r="A45" s="6" t="s">
        <v>41</v>
      </c>
      <c r="B45" s="6" t="s">
        <v>95</v>
      </c>
      <c r="C45" s="2" t="s">
        <v>25</v>
      </c>
      <c r="D45" s="1">
        <v>6200</v>
      </c>
      <c r="E45" s="2" t="s">
        <v>28</v>
      </c>
      <c r="F45" s="2" t="s">
        <v>34</v>
      </c>
      <c r="G45" s="2" t="s">
        <v>71</v>
      </c>
      <c r="H45">
        <v>2024</v>
      </c>
      <c r="I45" s="6" t="s">
        <v>25</v>
      </c>
      <c r="J45" s="6" t="s">
        <v>36</v>
      </c>
      <c r="K45" s="1">
        <v>6200</v>
      </c>
      <c r="L45">
        <v>32091340</v>
      </c>
    </row>
    <row r="46" spans="1:12">
      <c r="A46" s="6" t="s">
        <v>96</v>
      </c>
      <c r="B46" s="6" t="s">
        <v>97</v>
      </c>
      <c r="C46" s="2" t="s">
        <v>25</v>
      </c>
      <c r="D46" s="1">
        <v>855</v>
      </c>
      <c r="E46" s="2" t="s">
        <v>28</v>
      </c>
      <c r="F46" s="2" t="s">
        <v>34</v>
      </c>
      <c r="G46" s="2" t="s">
        <v>71</v>
      </c>
      <c r="H46">
        <v>2024</v>
      </c>
      <c r="I46" s="6" t="s">
        <v>25</v>
      </c>
      <c r="J46" s="6" t="s">
        <v>36</v>
      </c>
      <c r="K46" s="1">
        <v>855</v>
      </c>
      <c r="L46">
        <v>32091085</v>
      </c>
    </row>
    <row r="47" spans="1:12">
      <c r="A47" s="6" t="s">
        <v>32</v>
      </c>
      <c r="B47" s="6" t="s">
        <v>33</v>
      </c>
      <c r="C47" s="2" t="s">
        <v>25</v>
      </c>
      <c r="D47" s="1">
        <v>16375</v>
      </c>
      <c r="E47" s="2" t="s">
        <v>28</v>
      </c>
      <c r="F47" s="2" t="s">
        <v>34</v>
      </c>
      <c r="G47" s="2" t="s">
        <v>71</v>
      </c>
      <c r="H47">
        <v>2024</v>
      </c>
      <c r="I47" s="6" t="s">
        <v>25</v>
      </c>
      <c r="J47" s="6" t="s">
        <v>36</v>
      </c>
      <c r="K47" s="1">
        <v>16375</v>
      </c>
      <c r="L47">
        <v>32088413</v>
      </c>
    </row>
    <row r="48" spans="1:12">
      <c r="A48" s="6" t="s">
        <v>98</v>
      </c>
      <c r="B48" s="6" t="s">
        <v>99</v>
      </c>
      <c r="C48" s="2" t="s">
        <v>25</v>
      </c>
      <c r="D48" s="1">
        <v>840</v>
      </c>
      <c r="E48" s="2" t="s">
        <v>28</v>
      </c>
      <c r="F48" s="2" t="s">
        <v>34</v>
      </c>
      <c r="G48" s="2" t="s">
        <v>71</v>
      </c>
      <c r="H48">
        <v>2024</v>
      </c>
      <c r="I48" s="6" t="s">
        <v>25</v>
      </c>
      <c r="J48" s="6" t="s">
        <v>36</v>
      </c>
      <c r="K48" s="1">
        <v>840</v>
      </c>
      <c r="L48">
        <v>32088181</v>
      </c>
    </row>
    <row r="49" spans="1:12">
      <c r="A49" s="6" t="s">
        <v>45</v>
      </c>
      <c r="B49" s="6" t="s">
        <v>46</v>
      </c>
      <c r="C49" s="2" t="s">
        <v>25</v>
      </c>
      <c r="D49" s="1">
        <v>936</v>
      </c>
      <c r="E49" s="2" t="s">
        <v>28</v>
      </c>
      <c r="F49" s="2" t="s">
        <v>34</v>
      </c>
      <c r="G49" s="2" t="s">
        <v>71</v>
      </c>
      <c r="H49">
        <v>2024</v>
      </c>
      <c r="I49" s="6" t="s">
        <v>25</v>
      </c>
      <c r="J49" s="6" t="s">
        <v>36</v>
      </c>
      <c r="K49" s="1">
        <v>936</v>
      </c>
      <c r="L49">
        <v>32087881</v>
      </c>
    </row>
    <row r="50" spans="1:12">
      <c r="A50" s="6" t="s">
        <v>47</v>
      </c>
      <c r="B50" s="6" t="s">
        <v>100</v>
      </c>
      <c r="C50" s="2" t="s">
        <v>25</v>
      </c>
      <c r="D50" s="1">
        <v>1430</v>
      </c>
      <c r="E50" s="2" t="s">
        <v>28</v>
      </c>
      <c r="F50" s="2" t="s">
        <v>34</v>
      </c>
      <c r="G50" s="2" t="s">
        <v>71</v>
      </c>
      <c r="H50">
        <v>2024</v>
      </c>
      <c r="I50" s="6" t="s">
        <v>25</v>
      </c>
      <c r="J50" s="6" t="s">
        <v>36</v>
      </c>
      <c r="K50" s="1">
        <v>1430</v>
      </c>
      <c r="L50">
        <v>32076901</v>
      </c>
    </row>
    <row r="51" spans="1:12">
      <c r="A51" s="6" t="s">
        <v>101</v>
      </c>
      <c r="B51" s="6" t="s">
        <v>102</v>
      </c>
      <c r="C51" s="2" t="s">
        <v>25</v>
      </c>
      <c r="D51" s="1">
        <v>1600</v>
      </c>
      <c r="E51" s="2" t="s">
        <v>28</v>
      </c>
      <c r="F51" s="2" t="s">
        <v>34</v>
      </c>
      <c r="G51" s="2" t="s">
        <v>71</v>
      </c>
      <c r="H51">
        <v>2024</v>
      </c>
      <c r="I51" s="6" t="s">
        <v>25</v>
      </c>
      <c r="J51" s="6" t="s">
        <v>36</v>
      </c>
      <c r="K51" s="1">
        <v>1600</v>
      </c>
      <c r="L51">
        <v>32076056</v>
      </c>
    </row>
    <row r="52" spans="1:12">
      <c r="A52" s="6" t="s">
        <v>103</v>
      </c>
      <c r="B52" s="6" t="s">
        <v>104</v>
      </c>
      <c r="C52" s="2" t="s">
        <v>25</v>
      </c>
      <c r="D52" s="1">
        <v>1120</v>
      </c>
      <c r="E52" s="2" t="s">
        <v>28</v>
      </c>
      <c r="F52" s="2" t="s">
        <v>34</v>
      </c>
      <c r="G52" s="2" t="s">
        <v>71</v>
      </c>
      <c r="H52">
        <v>2024</v>
      </c>
      <c r="I52" s="6" t="s">
        <v>25</v>
      </c>
      <c r="J52" s="6" t="s">
        <v>36</v>
      </c>
      <c r="K52" s="1">
        <v>1120</v>
      </c>
      <c r="L52">
        <v>32075659</v>
      </c>
    </row>
    <row r="53" spans="1:12">
      <c r="A53" s="6" t="s">
        <v>56</v>
      </c>
      <c r="B53" s="6" t="s">
        <v>105</v>
      </c>
      <c r="C53" s="2" t="s">
        <v>25</v>
      </c>
      <c r="D53" s="1">
        <v>250</v>
      </c>
      <c r="E53" s="2" t="s">
        <v>28</v>
      </c>
      <c r="F53" s="2" t="s">
        <v>34</v>
      </c>
      <c r="G53" s="2" t="s">
        <v>71</v>
      </c>
      <c r="H53">
        <v>2024</v>
      </c>
      <c r="I53" s="6" t="s">
        <v>25</v>
      </c>
      <c r="J53" s="6" t="s">
        <v>36</v>
      </c>
      <c r="K53" s="1">
        <v>250</v>
      </c>
      <c r="L53">
        <v>32047259</v>
      </c>
    </row>
    <row r="54" spans="1:12">
      <c r="A54" s="6" t="s">
        <v>72</v>
      </c>
      <c r="B54" s="6" t="s">
        <v>106</v>
      </c>
      <c r="C54" s="2" t="s">
        <v>25</v>
      </c>
      <c r="D54" s="1">
        <v>15710</v>
      </c>
      <c r="E54" s="2" t="s">
        <v>28</v>
      </c>
      <c r="F54" s="2" t="s">
        <v>34</v>
      </c>
      <c r="G54" s="2" t="s">
        <v>71</v>
      </c>
      <c r="H54">
        <v>2024</v>
      </c>
      <c r="I54" s="6" t="s">
        <v>25</v>
      </c>
      <c r="J54" s="6" t="s">
        <v>36</v>
      </c>
      <c r="K54" s="1">
        <v>15710</v>
      </c>
      <c r="L54">
        <v>31998327</v>
      </c>
    </row>
    <row r="55" spans="1:12">
      <c r="A55" s="6" t="s">
        <v>107</v>
      </c>
      <c r="B55" s="6" t="s">
        <v>108</v>
      </c>
      <c r="C55" s="2" t="s">
        <v>25</v>
      </c>
      <c r="D55" s="1">
        <v>9000</v>
      </c>
      <c r="E55" s="2" t="s">
        <v>28</v>
      </c>
      <c r="F55" s="2" t="s">
        <v>34</v>
      </c>
      <c r="G55" s="2" t="s">
        <v>109</v>
      </c>
      <c r="H55">
        <v>2024</v>
      </c>
      <c r="I55" s="6" t="s">
        <v>25</v>
      </c>
      <c r="J55" s="6" t="s">
        <v>36</v>
      </c>
      <c r="K55" s="1">
        <v>9000</v>
      </c>
      <c r="L55">
        <v>31946531</v>
      </c>
    </row>
    <row r="56" spans="1:12">
      <c r="A56" s="6" t="s">
        <v>86</v>
      </c>
      <c r="B56" s="6" t="s">
        <v>110</v>
      </c>
      <c r="C56" s="2" t="s">
        <v>25</v>
      </c>
      <c r="D56" s="1">
        <v>8400</v>
      </c>
      <c r="E56" s="2" t="s">
        <v>28</v>
      </c>
      <c r="F56" s="2" t="s">
        <v>34</v>
      </c>
      <c r="G56" s="2" t="s">
        <v>109</v>
      </c>
      <c r="H56">
        <v>2024</v>
      </c>
      <c r="I56" s="6" t="s">
        <v>25</v>
      </c>
      <c r="J56" s="6" t="s">
        <v>36</v>
      </c>
      <c r="K56" s="1">
        <v>8400</v>
      </c>
      <c r="L56">
        <v>31862460</v>
      </c>
    </row>
    <row r="57" spans="1:12">
      <c r="A57" s="6" t="s">
        <v>43</v>
      </c>
      <c r="B57" s="6" t="s">
        <v>111</v>
      </c>
      <c r="C57" s="2" t="s">
        <v>25</v>
      </c>
      <c r="D57" s="1">
        <v>69</v>
      </c>
      <c r="E57" s="2" t="s">
        <v>28</v>
      </c>
      <c r="F57" s="2" t="s">
        <v>34</v>
      </c>
      <c r="G57" s="2" t="s">
        <v>109</v>
      </c>
      <c r="H57">
        <v>2024</v>
      </c>
      <c r="I57" s="6" t="s">
        <v>25</v>
      </c>
      <c r="J57" s="6" t="s">
        <v>36</v>
      </c>
      <c r="K57" s="1">
        <v>69</v>
      </c>
      <c r="L57">
        <v>31862228</v>
      </c>
    </row>
    <row r="58" spans="1:12">
      <c r="A58" s="6" t="s">
        <v>39</v>
      </c>
      <c r="B58" s="6" t="s">
        <v>112</v>
      </c>
      <c r="C58" s="2" t="s">
        <v>25</v>
      </c>
      <c r="D58" s="1">
        <v>992</v>
      </c>
      <c r="E58" s="2" t="s">
        <v>28</v>
      </c>
      <c r="F58" s="2" t="s">
        <v>34</v>
      </c>
      <c r="G58" s="2" t="s">
        <v>109</v>
      </c>
      <c r="H58">
        <v>2024</v>
      </c>
      <c r="I58" s="6" t="s">
        <v>25</v>
      </c>
      <c r="J58" s="6" t="s">
        <v>36</v>
      </c>
      <c r="K58" s="1">
        <v>992</v>
      </c>
      <c r="L58">
        <v>31862006</v>
      </c>
    </row>
    <row r="59" spans="1:12">
      <c r="A59" s="6" t="s">
        <v>37</v>
      </c>
      <c r="B59" s="6" t="s">
        <v>113</v>
      </c>
      <c r="C59" s="2" t="s">
        <v>25</v>
      </c>
      <c r="D59" s="1">
        <v>535</v>
      </c>
      <c r="E59" s="2" t="s">
        <v>28</v>
      </c>
      <c r="F59" s="2" t="s">
        <v>34</v>
      </c>
      <c r="G59" s="2" t="s">
        <v>109</v>
      </c>
      <c r="H59">
        <v>2024</v>
      </c>
      <c r="I59" s="6" t="s">
        <v>25</v>
      </c>
      <c r="J59" s="6" t="s">
        <v>36</v>
      </c>
      <c r="K59" s="1">
        <v>535</v>
      </c>
      <c r="L59">
        <v>31861774</v>
      </c>
    </row>
    <row r="60" spans="1:12">
      <c r="A60" s="6" t="s">
        <v>47</v>
      </c>
      <c r="B60" s="6" t="s">
        <v>114</v>
      </c>
      <c r="C60" s="2" t="s">
        <v>25</v>
      </c>
      <c r="D60" s="1">
        <v>422</v>
      </c>
      <c r="E60" s="2" t="s">
        <v>28</v>
      </c>
      <c r="F60" s="2" t="s">
        <v>34</v>
      </c>
      <c r="G60" s="2" t="s">
        <v>109</v>
      </c>
      <c r="H60">
        <v>2024</v>
      </c>
      <c r="I60" s="6" t="s">
        <v>25</v>
      </c>
      <c r="J60" s="6" t="s">
        <v>36</v>
      </c>
      <c r="K60" s="1">
        <v>422</v>
      </c>
      <c r="L60">
        <v>31861391</v>
      </c>
    </row>
    <row r="61" spans="1:12">
      <c r="A61" s="6" t="s">
        <v>32</v>
      </c>
      <c r="B61" s="6" t="s">
        <v>33</v>
      </c>
      <c r="C61" s="2" t="s">
        <v>25</v>
      </c>
      <c r="D61" s="1">
        <v>3803</v>
      </c>
      <c r="E61" s="2" t="s">
        <v>28</v>
      </c>
      <c r="F61" s="2" t="s">
        <v>34</v>
      </c>
      <c r="G61" s="2" t="s">
        <v>109</v>
      </c>
      <c r="H61">
        <v>2024</v>
      </c>
      <c r="I61" s="6" t="s">
        <v>25</v>
      </c>
      <c r="J61" s="6" t="s">
        <v>36</v>
      </c>
      <c r="K61" s="1">
        <v>3803</v>
      </c>
      <c r="L61">
        <v>31861268</v>
      </c>
    </row>
    <row r="62" spans="1:12">
      <c r="A62" s="6" t="s">
        <v>45</v>
      </c>
      <c r="B62" s="6" t="s">
        <v>46</v>
      </c>
      <c r="C62" s="2" t="s">
        <v>25</v>
      </c>
      <c r="D62" s="1">
        <v>2569</v>
      </c>
      <c r="E62" s="2" t="s">
        <v>28</v>
      </c>
      <c r="F62" s="2" t="s">
        <v>34</v>
      </c>
      <c r="G62" s="2" t="s">
        <v>109</v>
      </c>
      <c r="H62">
        <v>2024</v>
      </c>
      <c r="I62" s="6" t="s">
        <v>25</v>
      </c>
      <c r="J62" s="6" t="s">
        <v>36</v>
      </c>
      <c r="K62" s="1">
        <v>2569</v>
      </c>
      <c r="L62">
        <v>31861138</v>
      </c>
    </row>
    <row r="63" spans="1:12">
      <c r="A63" s="6" t="s">
        <v>47</v>
      </c>
      <c r="B63" s="6" t="s">
        <v>115</v>
      </c>
      <c r="C63" s="2" t="s">
        <v>25</v>
      </c>
      <c r="D63" s="1">
        <v>795</v>
      </c>
      <c r="E63" s="2" t="s">
        <v>28</v>
      </c>
      <c r="F63" s="2" t="s">
        <v>34</v>
      </c>
      <c r="G63" s="2" t="s">
        <v>109</v>
      </c>
      <c r="H63">
        <v>2024</v>
      </c>
      <c r="I63" s="6" t="s">
        <v>25</v>
      </c>
      <c r="J63" s="6" t="s">
        <v>36</v>
      </c>
      <c r="K63" s="1">
        <v>795</v>
      </c>
      <c r="L63">
        <v>31860761</v>
      </c>
    </row>
    <row r="64" spans="1:12">
      <c r="A64" s="6" t="s">
        <v>77</v>
      </c>
      <c r="B64" s="6" t="s">
        <v>116</v>
      </c>
      <c r="C64" s="2" t="s">
        <v>25</v>
      </c>
      <c r="D64" s="1">
        <v>987</v>
      </c>
      <c r="E64" s="2" t="s">
        <v>28</v>
      </c>
      <c r="F64" s="2" t="s">
        <v>34</v>
      </c>
      <c r="G64" s="2" t="s">
        <v>109</v>
      </c>
      <c r="H64">
        <v>2024</v>
      </c>
      <c r="I64" s="6" t="s">
        <v>25</v>
      </c>
      <c r="J64" s="6" t="s">
        <v>36</v>
      </c>
      <c r="K64" s="1">
        <v>987</v>
      </c>
      <c r="L64">
        <v>31860531</v>
      </c>
    </row>
    <row r="65" spans="1:12">
      <c r="A65" s="6" t="s">
        <v>37</v>
      </c>
      <c r="B65" s="6" t="s">
        <v>38</v>
      </c>
      <c r="C65" s="2" t="s">
        <v>25</v>
      </c>
      <c r="D65" s="1">
        <v>132</v>
      </c>
      <c r="E65" s="2" t="s">
        <v>28</v>
      </c>
      <c r="F65" s="2" t="s">
        <v>34</v>
      </c>
      <c r="G65" s="2" t="s">
        <v>109</v>
      </c>
      <c r="H65">
        <v>2024</v>
      </c>
      <c r="I65" s="6" t="s">
        <v>25</v>
      </c>
      <c r="J65" s="6" t="s">
        <v>36</v>
      </c>
      <c r="K65" s="1">
        <v>132</v>
      </c>
      <c r="L65">
        <v>31857108</v>
      </c>
    </row>
    <row r="66" spans="1:12">
      <c r="A66" s="6" t="s">
        <v>117</v>
      </c>
      <c r="B66" s="6" t="s">
        <v>118</v>
      </c>
      <c r="C66" s="2" t="s">
        <v>25</v>
      </c>
      <c r="D66" s="1">
        <v>464</v>
      </c>
      <c r="E66" s="2" t="s">
        <v>28</v>
      </c>
      <c r="F66" s="2" t="s">
        <v>34</v>
      </c>
      <c r="G66" s="2" t="s">
        <v>109</v>
      </c>
      <c r="H66">
        <v>2024</v>
      </c>
      <c r="I66" s="6" t="s">
        <v>25</v>
      </c>
      <c r="J66" s="6" t="s">
        <v>36</v>
      </c>
      <c r="K66" s="1">
        <v>464</v>
      </c>
      <c r="L66">
        <v>31856926</v>
      </c>
    </row>
    <row r="67" spans="1:12">
      <c r="A67" s="6" t="s">
        <v>45</v>
      </c>
      <c r="B67" s="6" t="s">
        <v>119</v>
      </c>
      <c r="C67" s="2" t="s">
        <v>25</v>
      </c>
      <c r="D67" s="1">
        <v>750</v>
      </c>
      <c r="E67" s="2" t="s">
        <v>28</v>
      </c>
      <c r="F67" s="2" t="s">
        <v>34</v>
      </c>
      <c r="G67" s="2" t="s">
        <v>109</v>
      </c>
      <c r="H67">
        <v>2024</v>
      </c>
      <c r="I67" s="6" t="s">
        <v>25</v>
      </c>
      <c r="J67" s="6" t="s">
        <v>36</v>
      </c>
      <c r="K67" s="1">
        <v>750</v>
      </c>
      <c r="L67">
        <v>31856486</v>
      </c>
    </row>
    <row r="68" spans="1:12">
      <c r="A68" s="6" t="s">
        <v>62</v>
      </c>
      <c r="B68" s="6" t="s">
        <v>120</v>
      </c>
      <c r="C68" s="2" t="s">
        <v>25</v>
      </c>
      <c r="D68" s="1">
        <v>2670</v>
      </c>
      <c r="E68" s="2" t="s">
        <v>28</v>
      </c>
      <c r="F68" s="2" t="s">
        <v>34</v>
      </c>
      <c r="G68" s="2" t="s">
        <v>109</v>
      </c>
      <c r="H68">
        <v>2024</v>
      </c>
      <c r="I68" s="6" t="s">
        <v>25</v>
      </c>
      <c r="J68" s="6" t="s">
        <v>36</v>
      </c>
      <c r="K68" s="1">
        <v>2670</v>
      </c>
      <c r="L68">
        <v>31856206</v>
      </c>
    </row>
    <row r="69" spans="1:12">
      <c r="A69" s="6" t="s">
        <v>121</v>
      </c>
      <c r="B69" s="6" t="s">
        <v>122</v>
      </c>
      <c r="C69" s="2" t="s">
        <v>25</v>
      </c>
      <c r="D69" s="1">
        <v>500</v>
      </c>
      <c r="E69" s="2" t="s">
        <v>28</v>
      </c>
      <c r="F69" s="2" t="s">
        <v>34</v>
      </c>
      <c r="G69" s="2" t="s">
        <v>109</v>
      </c>
      <c r="H69">
        <v>2024</v>
      </c>
      <c r="I69" s="6" t="s">
        <v>25</v>
      </c>
      <c r="J69" s="6" t="s">
        <v>36</v>
      </c>
      <c r="K69" s="1">
        <v>500</v>
      </c>
      <c r="L69">
        <v>31855791</v>
      </c>
    </row>
    <row r="70" spans="1:12">
      <c r="A70" s="6" t="s">
        <v>123</v>
      </c>
      <c r="B70" s="6" t="s">
        <v>124</v>
      </c>
      <c r="C70" s="2" t="s">
        <v>25</v>
      </c>
      <c r="D70" s="1">
        <v>1500</v>
      </c>
      <c r="E70" s="2" t="s">
        <v>28</v>
      </c>
      <c r="F70" s="2" t="s">
        <v>34</v>
      </c>
      <c r="G70" s="2" t="s">
        <v>109</v>
      </c>
      <c r="H70">
        <v>2024</v>
      </c>
      <c r="I70" s="6" t="s">
        <v>25</v>
      </c>
      <c r="J70" s="6" t="s">
        <v>36</v>
      </c>
      <c r="K70" s="1">
        <v>1500</v>
      </c>
      <c r="L70">
        <v>31853407</v>
      </c>
    </row>
    <row r="71" spans="1:12">
      <c r="A71" s="6" t="s">
        <v>62</v>
      </c>
      <c r="B71" s="6" t="s">
        <v>125</v>
      </c>
      <c r="C71" s="2" t="s">
        <v>25</v>
      </c>
      <c r="D71" s="1">
        <v>1220</v>
      </c>
      <c r="E71" s="2" t="s">
        <v>28</v>
      </c>
      <c r="F71" s="2" t="s">
        <v>34</v>
      </c>
      <c r="G71" s="2" t="s">
        <v>109</v>
      </c>
      <c r="H71">
        <v>2024</v>
      </c>
      <c r="I71" s="6" t="s">
        <v>25</v>
      </c>
      <c r="J71" s="6" t="s">
        <v>36</v>
      </c>
      <c r="K71" s="1">
        <v>1220</v>
      </c>
      <c r="L71">
        <v>31748780</v>
      </c>
    </row>
    <row r="72" spans="1:12">
      <c r="A72" s="6" t="s">
        <v>103</v>
      </c>
      <c r="B72" s="6" t="s">
        <v>126</v>
      </c>
      <c r="C72" s="2" t="s">
        <v>25</v>
      </c>
      <c r="D72" s="1">
        <v>213</v>
      </c>
      <c r="E72" s="2" t="s">
        <v>28</v>
      </c>
      <c r="F72" s="2" t="s">
        <v>34</v>
      </c>
      <c r="G72" s="2" t="s">
        <v>109</v>
      </c>
      <c r="H72">
        <v>2024</v>
      </c>
      <c r="I72" s="6" t="s">
        <v>25</v>
      </c>
      <c r="J72" s="6" t="s">
        <v>36</v>
      </c>
      <c r="K72" s="1">
        <v>213</v>
      </c>
      <c r="L72">
        <v>31748362</v>
      </c>
    </row>
    <row r="73" spans="1:12">
      <c r="A73" s="6" t="s">
        <v>127</v>
      </c>
      <c r="B73" s="6" t="s">
        <v>128</v>
      </c>
      <c r="C73" s="2" t="s">
        <v>25</v>
      </c>
      <c r="D73" s="1">
        <v>1175</v>
      </c>
      <c r="E73" s="2" t="s">
        <v>28</v>
      </c>
      <c r="F73" s="2" t="s">
        <v>34</v>
      </c>
      <c r="G73" s="2" t="s">
        <v>109</v>
      </c>
      <c r="H73">
        <v>2024</v>
      </c>
      <c r="I73" s="6" t="s">
        <v>25</v>
      </c>
      <c r="J73" s="6" t="s">
        <v>36</v>
      </c>
      <c r="K73" s="1">
        <v>1175</v>
      </c>
      <c r="L73">
        <v>31747931</v>
      </c>
    </row>
    <row r="74" spans="1:12">
      <c r="A74" s="6" t="s">
        <v>37</v>
      </c>
      <c r="B74" s="6" t="s">
        <v>38</v>
      </c>
      <c r="C74" s="2" t="s">
        <v>25</v>
      </c>
      <c r="D74" s="1">
        <v>93</v>
      </c>
      <c r="E74" s="2" t="s">
        <v>28</v>
      </c>
      <c r="F74" s="2" t="s">
        <v>34</v>
      </c>
      <c r="G74" s="2" t="s">
        <v>109</v>
      </c>
      <c r="H74">
        <v>2024</v>
      </c>
      <c r="I74" s="6" t="s">
        <v>25</v>
      </c>
      <c r="J74" s="6" t="s">
        <v>36</v>
      </c>
      <c r="K74" s="1">
        <v>93</v>
      </c>
      <c r="L74">
        <v>31747649</v>
      </c>
    </row>
    <row r="75" spans="1:12">
      <c r="A75" s="6" t="s">
        <v>43</v>
      </c>
      <c r="B75" s="6" t="s">
        <v>129</v>
      </c>
      <c r="C75" s="2" t="s">
        <v>25</v>
      </c>
      <c r="D75" s="1">
        <v>653</v>
      </c>
      <c r="E75" s="2" t="s">
        <v>28</v>
      </c>
      <c r="F75" s="2" t="s">
        <v>34</v>
      </c>
      <c r="G75" s="2" t="s">
        <v>109</v>
      </c>
      <c r="H75">
        <v>2024</v>
      </c>
      <c r="I75" s="6" t="s">
        <v>25</v>
      </c>
      <c r="J75" s="6" t="s">
        <v>36</v>
      </c>
      <c r="K75" s="1">
        <v>653</v>
      </c>
      <c r="L75">
        <v>31747323</v>
      </c>
    </row>
    <row r="76" spans="1:12">
      <c r="A76" s="6" t="s">
        <v>39</v>
      </c>
      <c r="B76" s="6" t="s">
        <v>130</v>
      </c>
      <c r="C76" s="2" t="s">
        <v>25</v>
      </c>
      <c r="D76" s="1">
        <v>1195</v>
      </c>
      <c r="E76" s="2" t="s">
        <v>28</v>
      </c>
      <c r="F76" s="2" t="s">
        <v>34</v>
      </c>
      <c r="G76" s="2" t="s">
        <v>109</v>
      </c>
      <c r="H76">
        <v>2024</v>
      </c>
      <c r="I76" s="6" t="s">
        <v>25</v>
      </c>
      <c r="J76" s="6" t="s">
        <v>36</v>
      </c>
      <c r="K76" s="1">
        <v>1195</v>
      </c>
      <c r="L76">
        <v>31744615</v>
      </c>
    </row>
    <row r="77" spans="1:12">
      <c r="A77" s="6" t="s">
        <v>45</v>
      </c>
      <c r="B77" s="6" t="s">
        <v>46</v>
      </c>
      <c r="C77" s="2" t="s">
        <v>25</v>
      </c>
      <c r="D77" s="1">
        <v>842.5</v>
      </c>
      <c r="E77" s="2" t="s">
        <v>28</v>
      </c>
      <c r="F77" s="2" t="s">
        <v>34</v>
      </c>
      <c r="G77" s="2" t="s">
        <v>109</v>
      </c>
      <c r="H77">
        <v>2024</v>
      </c>
      <c r="I77" s="6" t="s">
        <v>25</v>
      </c>
      <c r="J77" s="6" t="s">
        <v>36</v>
      </c>
      <c r="K77" s="1">
        <v>842.5</v>
      </c>
      <c r="L77">
        <v>31744295</v>
      </c>
    </row>
    <row r="78" spans="1:12">
      <c r="A78" s="6" t="s">
        <v>65</v>
      </c>
      <c r="B78" s="6" t="s">
        <v>131</v>
      </c>
      <c r="C78" s="2" t="s">
        <v>25</v>
      </c>
      <c r="D78" s="1">
        <v>2630</v>
      </c>
      <c r="E78" s="2" t="s">
        <v>28</v>
      </c>
      <c r="F78" s="2" t="s">
        <v>34</v>
      </c>
      <c r="G78" s="2" t="s">
        <v>109</v>
      </c>
      <c r="H78">
        <v>2024</v>
      </c>
      <c r="I78" s="6" t="s">
        <v>25</v>
      </c>
      <c r="J78" s="6" t="s">
        <v>36</v>
      </c>
      <c r="K78" s="1">
        <v>2630</v>
      </c>
      <c r="L78">
        <v>31743822</v>
      </c>
    </row>
    <row r="79" spans="1:12">
      <c r="A79" s="6" t="s">
        <v>32</v>
      </c>
      <c r="B79" s="6" t="s">
        <v>33</v>
      </c>
      <c r="C79" s="2" t="s">
        <v>25</v>
      </c>
      <c r="D79" s="1">
        <v>2023</v>
      </c>
      <c r="E79" s="2" t="s">
        <v>28</v>
      </c>
      <c r="F79" s="2" t="s">
        <v>34</v>
      </c>
      <c r="G79" s="2" t="s">
        <v>109</v>
      </c>
      <c r="H79">
        <v>2024</v>
      </c>
      <c r="I79" s="6" t="s">
        <v>25</v>
      </c>
      <c r="J79" s="6" t="s">
        <v>36</v>
      </c>
      <c r="K79" s="1">
        <v>2023</v>
      </c>
      <c r="L79">
        <v>31743664</v>
      </c>
    </row>
    <row r="80" spans="1:12">
      <c r="A80" s="6" t="s">
        <v>132</v>
      </c>
      <c r="B80" s="6" t="s">
        <v>133</v>
      </c>
      <c r="C80" s="2" t="s">
        <v>25</v>
      </c>
      <c r="D80" s="1">
        <v>45630</v>
      </c>
      <c r="E80" s="2" t="s">
        <v>28</v>
      </c>
      <c r="F80" s="2" t="s">
        <v>34</v>
      </c>
      <c r="G80" s="2" t="s">
        <v>109</v>
      </c>
      <c r="H80">
        <v>2024</v>
      </c>
      <c r="I80" s="6" t="s">
        <v>25</v>
      </c>
      <c r="J80" s="6" t="s">
        <v>36</v>
      </c>
      <c r="K80" s="1">
        <v>45630</v>
      </c>
      <c r="L80">
        <v>31735914</v>
      </c>
    </row>
    <row r="81" spans="1:12">
      <c r="A81" s="6" t="s">
        <v>45</v>
      </c>
      <c r="B81" s="6" t="s">
        <v>134</v>
      </c>
      <c r="C81" s="2" t="s">
        <v>25</v>
      </c>
      <c r="D81" s="1">
        <v>1680</v>
      </c>
      <c r="E81" s="2" t="s">
        <v>28</v>
      </c>
      <c r="F81" s="2" t="s">
        <v>34</v>
      </c>
      <c r="G81" s="2" t="s">
        <v>109</v>
      </c>
      <c r="H81">
        <v>2024</v>
      </c>
      <c r="I81" s="6" t="s">
        <v>25</v>
      </c>
      <c r="J81" s="6" t="s">
        <v>36</v>
      </c>
      <c r="K81" s="1">
        <v>1680</v>
      </c>
      <c r="L81">
        <v>31711327</v>
      </c>
    </row>
    <row r="82" spans="1:12">
      <c r="A82" s="6" t="s">
        <v>135</v>
      </c>
      <c r="B82" s="6" t="s">
        <v>136</v>
      </c>
      <c r="C82" s="2" t="s">
        <v>25</v>
      </c>
      <c r="D82" s="1">
        <v>1745</v>
      </c>
      <c r="E82" s="2" t="s">
        <v>28</v>
      </c>
      <c r="F82" s="2" t="s">
        <v>34</v>
      </c>
      <c r="G82" s="2" t="s">
        <v>109</v>
      </c>
      <c r="H82">
        <v>2024</v>
      </c>
      <c r="I82" s="6" t="s">
        <v>25</v>
      </c>
      <c r="J82" s="6" t="s">
        <v>36</v>
      </c>
      <c r="K82" s="1">
        <v>1745</v>
      </c>
      <c r="L82">
        <v>31711146</v>
      </c>
    </row>
    <row r="83" spans="1:12">
      <c r="A83" s="6" t="s">
        <v>39</v>
      </c>
      <c r="B83" s="6" t="s">
        <v>130</v>
      </c>
      <c r="C83" s="2" t="s">
        <v>25</v>
      </c>
      <c r="D83" s="1">
        <v>1285</v>
      </c>
      <c r="E83" s="2" t="s">
        <v>28</v>
      </c>
      <c r="F83" s="2" t="s">
        <v>34</v>
      </c>
      <c r="G83" s="2" t="s">
        <v>109</v>
      </c>
      <c r="H83">
        <v>2024</v>
      </c>
      <c r="I83" s="6" t="s">
        <v>25</v>
      </c>
      <c r="J83" s="6" t="s">
        <v>36</v>
      </c>
      <c r="K83" s="1">
        <v>1285</v>
      </c>
      <c r="L83">
        <v>31710543</v>
      </c>
    </row>
    <row r="84" spans="1:12">
      <c r="A84" s="6" t="s">
        <v>65</v>
      </c>
      <c r="B84" s="6" t="s">
        <v>66</v>
      </c>
      <c r="C84" s="2" t="s">
        <v>25</v>
      </c>
      <c r="D84" s="1">
        <v>15220</v>
      </c>
      <c r="E84" s="2" t="s">
        <v>28</v>
      </c>
      <c r="F84" s="2" t="s">
        <v>34</v>
      </c>
      <c r="G84" s="2" t="s">
        <v>109</v>
      </c>
      <c r="H84">
        <v>2024</v>
      </c>
      <c r="I84" s="6" t="s">
        <v>25</v>
      </c>
      <c r="J84" s="6" t="s">
        <v>36</v>
      </c>
      <c r="K84" s="1">
        <v>15220</v>
      </c>
      <c r="L84">
        <v>31710312</v>
      </c>
    </row>
    <row r="85" spans="1:12">
      <c r="A85" s="6" t="s">
        <v>49</v>
      </c>
      <c r="B85" s="6" t="s">
        <v>137</v>
      </c>
      <c r="C85" s="2" t="s">
        <v>25</v>
      </c>
      <c r="D85" s="1">
        <v>1476</v>
      </c>
      <c r="E85" s="2" t="s">
        <v>28</v>
      </c>
      <c r="F85" s="2" t="s">
        <v>34</v>
      </c>
      <c r="G85" s="2" t="s">
        <v>109</v>
      </c>
      <c r="H85">
        <v>2024</v>
      </c>
      <c r="I85" s="6" t="s">
        <v>25</v>
      </c>
      <c r="J85" s="6" t="s">
        <v>36</v>
      </c>
      <c r="K85" s="1">
        <v>1476</v>
      </c>
      <c r="L85">
        <v>31710022</v>
      </c>
    </row>
    <row r="86" spans="1:12">
      <c r="A86" s="6" t="s">
        <v>53</v>
      </c>
      <c r="B86" s="6" t="s">
        <v>138</v>
      </c>
      <c r="C86" s="2" t="s">
        <v>25</v>
      </c>
      <c r="D86" s="1">
        <v>8400</v>
      </c>
      <c r="E86" s="2" t="s">
        <v>28</v>
      </c>
      <c r="F86" s="2" t="s">
        <v>34</v>
      </c>
      <c r="G86" s="2" t="s">
        <v>139</v>
      </c>
      <c r="H86">
        <v>2024</v>
      </c>
      <c r="I86" s="6" t="s">
        <v>25</v>
      </c>
      <c r="J86" s="6" t="s">
        <v>36</v>
      </c>
      <c r="K86" s="1">
        <v>8400</v>
      </c>
      <c r="L86">
        <v>31601154</v>
      </c>
    </row>
    <row r="87" spans="1:12">
      <c r="A87" s="6" t="s">
        <v>140</v>
      </c>
      <c r="B87" s="6" t="s">
        <v>141</v>
      </c>
      <c r="C87" s="2" t="s">
        <v>25</v>
      </c>
      <c r="D87" s="1">
        <v>27264</v>
      </c>
      <c r="E87" s="2" t="s">
        <v>28</v>
      </c>
      <c r="F87" s="2" t="s">
        <v>34</v>
      </c>
      <c r="G87" s="2" t="s">
        <v>139</v>
      </c>
      <c r="H87">
        <v>2024</v>
      </c>
      <c r="I87" s="6" t="s">
        <v>25</v>
      </c>
      <c r="J87" s="6" t="s">
        <v>36</v>
      </c>
      <c r="K87" s="1">
        <v>27264</v>
      </c>
      <c r="L87">
        <v>31555010</v>
      </c>
    </row>
    <row r="88" spans="1:12">
      <c r="A88" s="6" t="s">
        <v>142</v>
      </c>
      <c r="B88" s="6" t="s">
        <v>143</v>
      </c>
      <c r="C88" s="2" t="s">
        <v>25</v>
      </c>
      <c r="D88" s="1">
        <v>2700</v>
      </c>
      <c r="E88" s="2" t="s">
        <v>28</v>
      </c>
      <c r="F88" s="2" t="s">
        <v>34</v>
      </c>
      <c r="G88" s="2" t="s">
        <v>139</v>
      </c>
      <c r="H88">
        <v>2024</v>
      </c>
      <c r="I88" s="6" t="s">
        <v>25</v>
      </c>
      <c r="J88" s="6" t="s">
        <v>36</v>
      </c>
      <c r="K88" s="1">
        <v>2700</v>
      </c>
      <c r="L88">
        <v>31554812</v>
      </c>
    </row>
    <row r="89" spans="1:12">
      <c r="A89" s="6" t="s">
        <v>56</v>
      </c>
      <c r="B89" s="6" t="s">
        <v>144</v>
      </c>
      <c r="C89" s="2" t="s">
        <v>25</v>
      </c>
      <c r="D89" s="1">
        <v>280</v>
      </c>
      <c r="E89" s="2" t="s">
        <v>28</v>
      </c>
      <c r="F89" s="2" t="s">
        <v>34</v>
      </c>
      <c r="G89" s="2" t="s">
        <v>139</v>
      </c>
      <c r="H89">
        <v>2024</v>
      </c>
      <c r="I89" s="6" t="s">
        <v>25</v>
      </c>
      <c r="J89" s="6" t="s">
        <v>36</v>
      </c>
      <c r="K89" s="1">
        <v>280</v>
      </c>
      <c r="L89">
        <v>31410796</v>
      </c>
    </row>
    <row r="90" spans="1:12">
      <c r="A90" s="6" t="s">
        <v>123</v>
      </c>
      <c r="B90" s="6" t="s">
        <v>124</v>
      </c>
      <c r="C90" s="2" t="s">
        <v>25</v>
      </c>
      <c r="D90" s="1">
        <v>1500</v>
      </c>
      <c r="E90" s="2" t="s">
        <v>28</v>
      </c>
      <c r="F90" s="2" t="s">
        <v>34</v>
      </c>
      <c r="G90" s="2" t="s">
        <v>139</v>
      </c>
      <c r="H90">
        <v>2024</v>
      </c>
      <c r="I90" s="6" t="s">
        <v>25</v>
      </c>
      <c r="J90" s="6" t="s">
        <v>36</v>
      </c>
      <c r="K90" s="1">
        <v>1500</v>
      </c>
      <c r="L90">
        <v>31410649</v>
      </c>
    </row>
    <row r="91" spans="1:12">
      <c r="A91" s="6" t="s">
        <v>145</v>
      </c>
      <c r="B91" s="6" t="s">
        <v>146</v>
      </c>
      <c r="C91" s="2" t="s">
        <v>25</v>
      </c>
      <c r="D91" s="1">
        <v>10545</v>
      </c>
      <c r="E91" s="2" t="s">
        <v>28</v>
      </c>
      <c r="F91" s="2" t="s">
        <v>34</v>
      </c>
      <c r="G91" s="2" t="s">
        <v>139</v>
      </c>
      <c r="H91">
        <v>2024</v>
      </c>
      <c r="I91" s="6" t="s">
        <v>25</v>
      </c>
      <c r="J91" s="6" t="s">
        <v>36</v>
      </c>
      <c r="K91" s="1">
        <v>10545</v>
      </c>
      <c r="L91">
        <v>31410490</v>
      </c>
    </row>
    <row r="92" spans="1:12">
      <c r="A92" s="6" t="s">
        <v>147</v>
      </c>
      <c r="B92" s="6" t="s">
        <v>148</v>
      </c>
      <c r="C92" s="2" t="s">
        <v>25</v>
      </c>
      <c r="D92" s="1">
        <v>1100</v>
      </c>
      <c r="E92" s="2" t="s">
        <v>28</v>
      </c>
      <c r="F92" s="2" t="s">
        <v>34</v>
      </c>
      <c r="G92" s="2" t="s">
        <v>139</v>
      </c>
      <c r="H92">
        <v>2024</v>
      </c>
      <c r="I92" s="6" t="s">
        <v>25</v>
      </c>
      <c r="J92" s="6" t="s">
        <v>36</v>
      </c>
      <c r="K92" s="1">
        <v>1100</v>
      </c>
      <c r="L92">
        <v>31409473</v>
      </c>
    </row>
    <row r="93" spans="1:12">
      <c r="A93" s="6" t="s">
        <v>147</v>
      </c>
      <c r="B93" s="6" t="s">
        <v>149</v>
      </c>
      <c r="C93" s="2" t="s">
        <v>25</v>
      </c>
      <c r="D93" s="1">
        <v>2282.54</v>
      </c>
      <c r="E93" s="2" t="s">
        <v>28</v>
      </c>
      <c r="F93" s="2" t="s">
        <v>34</v>
      </c>
      <c r="G93" s="2" t="s">
        <v>139</v>
      </c>
      <c r="H93">
        <v>2024</v>
      </c>
      <c r="I93" s="6" t="s">
        <v>25</v>
      </c>
      <c r="J93" s="6" t="s">
        <v>36</v>
      </c>
      <c r="K93" s="1">
        <v>2282.54</v>
      </c>
      <c r="L93">
        <v>31408581</v>
      </c>
    </row>
    <row r="94" spans="1:12">
      <c r="A94" s="6" t="s">
        <v>72</v>
      </c>
      <c r="B94" s="6" t="s">
        <v>150</v>
      </c>
      <c r="C94" s="2" t="s">
        <v>25</v>
      </c>
      <c r="D94" s="1">
        <v>1492.8</v>
      </c>
      <c r="E94" s="2" t="s">
        <v>28</v>
      </c>
      <c r="F94" s="2" t="s">
        <v>34</v>
      </c>
      <c r="G94" s="2" t="s">
        <v>139</v>
      </c>
      <c r="H94">
        <v>2024</v>
      </c>
      <c r="I94" s="6" t="s">
        <v>25</v>
      </c>
      <c r="J94" s="6" t="s">
        <v>36</v>
      </c>
      <c r="K94" s="1">
        <v>1492.8</v>
      </c>
      <c r="L94">
        <v>31408450</v>
      </c>
    </row>
    <row r="95" spans="1:12">
      <c r="A95" s="6" t="s">
        <v>72</v>
      </c>
      <c r="B95" s="6" t="s">
        <v>151</v>
      </c>
      <c r="C95" s="2" t="s">
        <v>25</v>
      </c>
      <c r="D95" s="1">
        <v>2960</v>
      </c>
      <c r="E95" s="2" t="s">
        <v>28</v>
      </c>
      <c r="F95" s="2" t="s">
        <v>34</v>
      </c>
      <c r="G95" s="2" t="s">
        <v>139</v>
      </c>
      <c r="H95">
        <v>2024</v>
      </c>
      <c r="I95" s="6" t="s">
        <v>25</v>
      </c>
      <c r="J95" s="6" t="s">
        <v>36</v>
      </c>
      <c r="K95" s="1">
        <v>2960</v>
      </c>
      <c r="L95">
        <v>31408006</v>
      </c>
    </row>
    <row r="96" spans="1:12">
      <c r="A96" s="6" t="s">
        <v>72</v>
      </c>
      <c r="B96" s="6" t="s">
        <v>152</v>
      </c>
      <c r="C96" s="2" t="s">
        <v>25</v>
      </c>
      <c r="D96" s="1">
        <v>4320</v>
      </c>
      <c r="E96" s="2" t="s">
        <v>28</v>
      </c>
      <c r="F96" s="2" t="s">
        <v>34</v>
      </c>
      <c r="G96" s="2" t="s">
        <v>139</v>
      </c>
      <c r="H96">
        <v>2024</v>
      </c>
      <c r="I96" s="6" t="s">
        <v>25</v>
      </c>
      <c r="J96" s="6" t="s">
        <v>36</v>
      </c>
      <c r="K96" s="1">
        <v>4320</v>
      </c>
      <c r="L96">
        <v>31404274</v>
      </c>
    </row>
    <row r="97" spans="1:12">
      <c r="A97" s="6" t="s">
        <v>56</v>
      </c>
      <c r="B97" s="6" t="s">
        <v>57</v>
      </c>
      <c r="C97" s="2" t="s">
        <v>25</v>
      </c>
      <c r="D97" s="1">
        <v>250</v>
      </c>
      <c r="E97" s="2" t="s">
        <v>28</v>
      </c>
      <c r="F97" s="2" t="s">
        <v>34</v>
      </c>
      <c r="G97" s="2" t="s">
        <v>139</v>
      </c>
      <c r="H97">
        <v>2024</v>
      </c>
      <c r="I97" s="6" t="s">
        <v>25</v>
      </c>
      <c r="J97" s="6" t="s">
        <v>36</v>
      </c>
      <c r="K97" s="1">
        <v>250</v>
      </c>
      <c r="L97">
        <v>31388695</v>
      </c>
    </row>
    <row r="98" spans="1:12">
      <c r="A98" s="6" t="s">
        <v>153</v>
      </c>
      <c r="B98" s="6" t="s">
        <v>154</v>
      </c>
      <c r="C98" s="2" t="s">
        <v>25</v>
      </c>
      <c r="D98" s="1">
        <v>8162.9</v>
      </c>
      <c r="E98" s="2" t="s">
        <v>28</v>
      </c>
      <c r="F98" s="2" t="s">
        <v>34</v>
      </c>
      <c r="G98" s="2" t="s">
        <v>139</v>
      </c>
      <c r="H98">
        <v>2024</v>
      </c>
      <c r="I98" s="6" t="s">
        <v>25</v>
      </c>
      <c r="J98" s="6" t="s">
        <v>36</v>
      </c>
      <c r="K98" s="1">
        <v>8162.9</v>
      </c>
      <c r="L98">
        <v>31380819</v>
      </c>
    </row>
    <row r="99" spans="1:12">
      <c r="A99" s="6" t="s">
        <v>155</v>
      </c>
      <c r="B99" s="6" t="s">
        <v>156</v>
      </c>
      <c r="C99" s="2" t="s">
        <v>25</v>
      </c>
      <c r="D99" s="1">
        <v>17050</v>
      </c>
      <c r="E99" s="2" t="s">
        <v>28</v>
      </c>
      <c r="F99" s="2" t="s">
        <v>34</v>
      </c>
      <c r="G99" s="2" t="s">
        <v>139</v>
      </c>
      <c r="H99">
        <v>2024</v>
      </c>
      <c r="I99" s="6" t="s">
        <v>25</v>
      </c>
      <c r="J99" s="6" t="s">
        <v>36</v>
      </c>
      <c r="K99" s="1">
        <v>17050</v>
      </c>
      <c r="L99">
        <v>31334900</v>
      </c>
    </row>
    <row r="100" spans="1:12">
      <c r="A100" s="6" t="s">
        <v>121</v>
      </c>
      <c r="B100" s="6" t="s">
        <v>157</v>
      </c>
      <c r="C100" s="2" t="s">
        <v>25</v>
      </c>
      <c r="D100" s="1">
        <v>400</v>
      </c>
      <c r="E100" s="2" t="s">
        <v>28</v>
      </c>
      <c r="F100" s="2" t="s">
        <v>34</v>
      </c>
      <c r="G100" s="2" t="s">
        <v>139</v>
      </c>
      <c r="H100">
        <v>2024</v>
      </c>
      <c r="I100" s="6" t="s">
        <v>25</v>
      </c>
      <c r="J100" s="6" t="s">
        <v>36</v>
      </c>
      <c r="K100" s="1">
        <v>400</v>
      </c>
      <c r="L100">
        <v>31334706</v>
      </c>
    </row>
    <row r="101" spans="1:12">
      <c r="A101" s="6" t="s">
        <v>77</v>
      </c>
      <c r="B101" s="6" t="s">
        <v>116</v>
      </c>
      <c r="C101" s="2" t="s">
        <v>25</v>
      </c>
      <c r="D101" s="1">
        <v>2719</v>
      </c>
      <c r="E101" s="2" t="s">
        <v>28</v>
      </c>
      <c r="F101" s="2" t="s">
        <v>34</v>
      </c>
      <c r="G101" s="2" t="s">
        <v>139</v>
      </c>
      <c r="H101">
        <v>2024</v>
      </c>
      <c r="I101" s="6" t="s">
        <v>25</v>
      </c>
      <c r="J101" s="6" t="s">
        <v>36</v>
      </c>
      <c r="K101" s="1">
        <v>2719</v>
      </c>
      <c r="L101">
        <v>31312533</v>
      </c>
    </row>
    <row r="102" spans="1:12">
      <c r="A102" s="6" t="s">
        <v>47</v>
      </c>
      <c r="B102" s="6" t="s">
        <v>158</v>
      </c>
      <c r="C102" s="2" t="s">
        <v>25</v>
      </c>
      <c r="D102" s="1">
        <v>6642</v>
      </c>
      <c r="E102" s="2" t="s">
        <v>28</v>
      </c>
      <c r="F102" s="2" t="s">
        <v>34</v>
      </c>
      <c r="G102" s="2" t="s">
        <v>139</v>
      </c>
      <c r="H102">
        <v>2024</v>
      </c>
      <c r="I102" s="6" t="s">
        <v>25</v>
      </c>
      <c r="J102" s="6" t="s">
        <v>36</v>
      </c>
      <c r="K102" s="1">
        <v>6642</v>
      </c>
      <c r="L102">
        <v>31312406</v>
      </c>
    </row>
    <row r="103" spans="1:12">
      <c r="A103" s="6" t="s">
        <v>43</v>
      </c>
      <c r="B103" s="6" t="s">
        <v>61</v>
      </c>
      <c r="C103" s="2" t="s">
        <v>25</v>
      </c>
      <c r="D103" s="1">
        <v>617</v>
      </c>
      <c r="E103" s="2" t="s">
        <v>28</v>
      </c>
      <c r="F103" s="2" t="s">
        <v>34</v>
      </c>
      <c r="G103" s="2" t="s">
        <v>139</v>
      </c>
      <c r="H103">
        <v>2024</v>
      </c>
      <c r="I103" s="6" t="s">
        <v>25</v>
      </c>
      <c r="J103" s="6" t="s">
        <v>36</v>
      </c>
      <c r="K103" s="1">
        <v>617</v>
      </c>
      <c r="L103">
        <v>31312252</v>
      </c>
    </row>
    <row r="104" spans="1:12">
      <c r="A104" s="6" t="s">
        <v>37</v>
      </c>
      <c r="B104" s="6" t="s">
        <v>159</v>
      </c>
      <c r="C104" s="2" t="s">
        <v>25</v>
      </c>
      <c r="D104" s="1">
        <v>410</v>
      </c>
      <c r="E104" s="2" t="s">
        <v>28</v>
      </c>
      <c r="F104" s="2" t="s">
        <v>34</v>
      </c>
      <c r="G104" s="2" t="s">
        <v>139</v>
      </c>
      <c r="H104">
        <v>2024</v>
      </c>
      <c r="I104" s="6" t="s">
        <v>25</v>
      </c>
      <c r="J104" s="6" t="s">
        <v>36</v>
      </c>
      <c r="K104" s="1">
        <v>410</v>
      </c>
      <c r="L104">
        <v>31312230</v>
      </c>
    </row>
    <row r="105" spans="1:12">
      <c r="A105" s="6" t="s">
        <v>62</v>
      </c>
      <c r="B105" s="6" t="s">
        <v>160</v>
      </c>
      <c r="C105" s="2" t="s">
        <v>25</v>
      </c>
      <c r="D105" s="1">
        <v>250</v>
      </c>
      <c r="E105" s="2" t="s">
        <v>28</v>
      </c>
      <c r="F105" s="2" t="s">
        <v>34</v>
      </c>
      <c r="G105" s="2" t="s">
        <v>139</v>
      </c>
      <c r="H105">
        <v>2024</v>
      </c>
      <c r="I105" s="6" t="s">
        <v>25</v>
      </c>
      <c r="J105" s="6" t="s">
        <v>36</v>
      </c>
      <c r="K105" s="1">
        <v>250</v>
      </c>
      <c r="L105">
        <v>31311756</v>
      </c>
    </row>
    <row r="106" spans="1:12">
      <c r="A106" s="6" t="s">
        <v>103</v>
      </c>
      <c r="B106" s="6" t="s">
        <v>161</v>
      </c>
      <c r="C106" s="2" t="s">
        <v>25</v>
      </c>
      <c r="D106" s="1">
        <v>320</v>
      </c>
      <c r="E106" s="2" t="s">
        <v>28</v>
      </c>
      <c r="F106" s="2" t="s">
        <v>34</v>
      </c>
      <c r="G106" s="2" t="s">
        <v>139</v>
      </c>
      <c r="H106">
        <v>2024</v>
      </c>
      <c r="I106" s="6" t="s">
        <v>25</v>
      </c>
      <c r="J106" s="6" t="s">
        <v>36</v>
      </c>
      <c r="K106" s="1">
        <v>320</v>
      </c>
      <c r="L106">
        <v>31311720</v>
      </c>
    </row>
    <row r="107" spans="1:12">
      <c r="A107" s="6" t="s">
        <v>142</v>
      </c>
      <c r="B107" s="6" t="s">
        <v>162</v>
      </c>
      <c r="C107" s="2" t="s">
        <v>25</v>
      </c>
      <c r="D107" s="1">
        <v>1615</v>
      </c>
      <c r="E107" s="2" t="s">
        <v>28</v>
      </c>
      <c r="F107" s="2" t="s">
        <v>34</v>
      </c>
      <c r="G107" s="2" t="s">
        <v>139</v>
      </c>
      <c r="H107">
        <v>2024</v>
      </c>
      <c r="I107" s="6" t="s">
        <v>25</v>
      </c>
      <c r="J107" s="6" t="s">
        <v>36</v>
      </c>
      <c r="K107" s="1">
        <v>1615</v>
      </c>
      <c r="L107">
        <v>31310889</v>
      </c>
    </row>
    <row r="108" spans="1:12">
      <c r="A108" s="6" t="s">
        <v>86</v>
      </c>
      <c r="B108" s="6" t="s">
        <v>163</v>
      </c>
      <c r="C108" s="2" t="s">
        <v>25</v>
      </c>
      <c r="D108" s="1">
        <v>27000</v>
      </c>
      <c r="E108" s="2" t="s">
        <v>28</v>
      </c>
      <c r="F108" s="2" t="s">
        <v>34</v>
      </c>
      <c r="G108" s="2" t="s">
        <v>139</v>
      </c>
      <c r="H108">
        <v>2024</v>
      </c>
      <c r="I108" s="6" t="s">
        <v>25</v>
      </c>
      <c r="J108" s="6" t="s">
        <v>36</v>
      </c>
      <c r="K108" s="1">
        <v>27000</v>
      </c>
      <c r="L108">
        <v>31309781</v>
      </c>
    </row>
    <row r="109" spans="1:12">
      <c r="A109" s="6" t="s">
        <v>43</v>
      </c>
      <c r="B109" s="6" t="s">
        <v>61</v>
      </c>
      <c r="C109" s="2" t="s">
        <v>25</v>
      </c>
      <c r="D109" s="1">
        <v>584.5</v>
      </c>
      <c r="E109" s="2" t="s">
        <v>28</v>
      </c>
      <c r="F109" s="2" t="s">
        <v>34</v>
      </c>
      <c r="G109" s="2" t="s">
        <v>164</v>
      </c>
      <c r="H109">
        <v>2024</v>
      </c>
      <c r="I109" s="6" t="s">
        <v>25</v>
      </c>
      <c r="J109" s="6" t="s">
        <v>36</v>
      </c>
      <c r="K109" s="1">
        <v>584.5</v>
      </c>
      <c r="L109">
        <v>31221403</v>
      </c>
    </row>
    <row r="110" spans="1:12">
      <c r="A110" s="6" t="s">
        <v>49</v>
      </c>
      <c r="B110" s="6" t="s">
        <v>118</v>
      </c>
      <c r="C110" s="2" t="s">
        <v>25</v>
      </c>
      <c r="D110" s="1">
        <v>664</v>
      </c>
      <c r="E110" s="2" t="s">
        <v>28</v>
      </c>
      <c r="F110" s="2" t="s">
        <v>34</v>
      </c>
      <c r="G110" s="2" t="s">
        <v>164</v>
      </c>
      <c r="H110">
        <v>2024</v>
      </c>
      <c r="I110" s="6" t="s">
        <v>25</v>
      </c>
      <c r="J110" s="6" t="s">
        <v>36</v>
      </c>
      <c r="K110" s="1">
        <v>664</v>
      </c>
      <c r="L110">
        <v>31221321</v>
      </c>
    </row>
    <row r="111" spans="1:12">
      <c r="A111" s="6" t="s">
        <v>39</v>
      </c>
      <c r="B111" s="6" t="s">
        <v>165</v>
      </c>
      <c r="C111" s="2" t="s">
        <v>25</v>
      </c>
      <c r="D111" s="1">
        <v>10356</v>
      </c>
      <c r="E111" s="2" t="s">
        <v>28</v>
      </c>
      <c r="F111" s="2" t="s">
        <v>34</v>
      </c>
      <c r="G111" s="2" t="s">
        <v>164</v>
      </c>
      <c r="H111">
        <v>2024</v>
      </c>
      <c r="I111" s="6" t="s">
        <v>25</v>
      </c>
      <c r="J111" s="6" t="s">
        <v>36</v>
      </c>
      <c r="K111" s="1">
        <v>10356</v>
      </c>
      <c r="L111">
        <v>31221225</v>
      </c>
    </row>
    <row r="112" spans="1:12">
      <c r="A112" s="6" t="s">
        <v>32</v>
      </c>
      <c r="B112" s="6" t="s">
        <v>166</v>
      </c>
      <c r="C112" s="2" t="s">
        <v>25</v>
      </c>
      <c r="D112" s="1">
        <v>6227.5</v>
      </c>
      <c r="E112" s="2" t="s">
        <v>28</v>
      </c>
      <c r="F112" s="2" t="s">
        <v>34</v>
      </c>
      <c r="G112" s="2" t="s">
        <v>164</v>
      </c>
      <c r="H112">
        <v>2024</v>
      </c>
      <c r="I112" s="6" t="s">
        <v>25</v>
      </c>
      <c r="J112" s="6" t="s">
        <v>36</v>
      </c>
      <c r="K112" s="1">
        <v>6227.5</v>
      </c>
      <c r="L112">
        <v>31221206</v>
      </c>
    </row>
    <row r="113" spans="1:12">
      <c r="A113" s="6" t="s">
        <v>167</v>
      </c>
      <c r="B113" s="6" t="s">
        <v>168</v>
      </c>
      <c r="C113" s="2" t="s">
        <v>25</v>
      </c>
      <c r="D113" s="1">
        <v>243.5</v>
      </c>
      <c r="E113" s="2" t="s">
        <v>28</v>
      </c>
      <c r="F113" s="2" t="s">
        <v>34</v>
      </c>
      <c r="G113" s="2" t="s">
        <v>164</v>
      </c>
      <c r="H113">
        <v>2024</v>
      </c>
      <c r="I113" s="6" t="s">
        <v>25</v>
      </c>
      <c r="J113" s="6" t="s">
        <v>36</v>
      </c>
      <c r="K113" s="1">
        <v>243.5</v>
      </c>
      <c r="L113">
        <v>31220969</v>
      </c>
    </row>
    <row r="114" spans="1:12">
      <c r="A114" s="6" t="s">
        <v>62</v>
      </c>
      <c r="B114" s="6" t="s">
        <v>169</v>
      </c>
      <c r="C114" s="2" t="s">
        <v>25</v>
      </c>
      <c r="D114" s="1">
        <v>1729</v>
      </c>
      <c r="E114" s="2" t="s">
        <v>28</v>
      </c>
      <c r="F114" s="2" t="s">
        <v>34</v>
      </c>
      <c r="G114" s="2" t="s">
        <v>164</v>
      </c>
      <c r="H114">
        <v>2024</v>
      </c>
      <c r="I114" s="6" t="s">
        <v>25</v>
      </c>
      <c r="J114" s="6" t="s">
        <v>36</v>
      </c>
      <c r="K114" s="1">
        <v>1729</v>
      </c>
      <c r="L114">
        <v>31220820</v>
      </c>
    </row>
    <row r="115" spans="1:12">
      <c r="A115" s="6" t="s">
        <v>103</v>
      </c>
      <c r="B115" s="6" t="s">
        <v>126</v>
      </c>
      <c r="C115" s="2" t="s">
        <v>25</v>
      </c>
      <c r="D115" s="1">
        <v>898</v>
      </c>
      <c r="E115" s="2" t="s">
        <v>28</v>
      </c>
      <c r="F115" s="2" t="s">
        <v>34</v>
      </c>
      <c r="G115" s="2" t="s">
        <v>164</v>
      </c>
      <c r="H115">
        <v>2024</v>
      </c>
      <c r="I115" s="6" t="s">
        <v>25</v>
      </c>
      <c r="J115" s="6" t="s">
        <v>36</v>
      </c>
      <c r="K115" s="1">
        <v>898</v>
      </c>
      <c r="L115">
        <v>31220668</v>
      </c>
    </row>
    <row r="116" spans="1:12">
      <c r="A116" s="6" t="s">
        <v>53</v>
      </c>
      <c r="B116" s="6" t="s">
        <v>170</v>
      </c>
      <c r="C116" s="2" t="s">
        <v>25</v>
      </c>
      <c r="D116" s="1">
        <v>11600</v>
      </c>
      <c r="E116" s="2" t="s">
        <v>28</v>
      </c>
      <c r="F116" s="2" t="s">
        <v>34</v>
      </c>
      <c r="G116" s="2" t="s">
        <v>164</v>
      </c>
      <c r="H116">
        <v>2024</v>
      </c>
      <c r="I116" s="6" t="s">
        <v>25</v>
      </c>
      <c r="J116" s="6" t="s">
        <v>36</v>
      </c>
      <c r="K116" s="1">
        <v>11600</v>
      </c>
      <c r="L116">
        <v>31219802</v>
      </c>
    </row>
    <row r="117" spans="1:12">
      <c r="A117" s="6" t="s">
        <v>171</v>
      </c>
      <c r="B117" s="6" t="s">
        <v>172</v>
      </c>
      <c r="C117" s="2" t="s">
        <v>25</v>
      </c>
      <c r="D117" s="1">
        <v>262</v>
      </c>
      <c r="E117" s="2" t="s">
        <v>28</v>
      </c>
      <c r="F117" s="2" t="s">
        <v>34</v>
      </c>
      <c r="G117" s="2" t="s">
        <v>164</v>
      </c>
      <c r="H117">
        <v>2024</v>
      </c>
      <c r="I117" s="6" t="s">
        <v>25</v>
      </c>
      <c r="J117" s="6" t="s">
        <v>36</v>
      </c>
      <c r="K117" s="1">
        <v>262</v>
      </c>
      <c r="L117">
        <v>31043208</v>
      </c>
    </row>
    <row r="118" spans="1:12">
      <c r="A118" s="6" t="s">
        <v>32</v>
      </c>
      <c r="B118" s="6" t="s">
        <v>173</v>
      </c>
      <c r="C118" s="2" t="s">
        <v>25</v>
      </c>
      <c r="D118" s="1">
        <v>4114</v>
      </c>
      <c r="E118" s="2" t="s">
        <v>28</v>
      </c>
      <c r="F118" s="2" t="s">
        <v>34</v>
      </c>
      <c r="G118" s="2" t="s">
        <v>164</v>
      </c>
      <c r="H118">
        <v>2024</v>
      </c>
      <c r="I118" s="6" t="s">
        <v>25</v>
      </c>
      <c r="J118" s="6" t="s">
        <v>36</v>
      </c>
      <c r="K118" s="1">
        <v>4114</v>
      </c>
      <c r="L118">
        <v>31040815</v>
      </c>
    </row>
    <row r="119" spans="1:12">
      <c r="A119" s="6" t="s">
        <v>41</v>
      </c>
      <c r="B119" s="6" t="s">
        <v>42</v>
      </c>
      <c r="C119" s="2" t="s">
        <v>25</v>
      </c>
      <c r="D119" s="1">
        <v>1104</v>
      </c>
      <c r="E119" s="2" t="s">
        <v>28</v>
      </c>
      <c r="F119" s="2" t="s">
        <v>34</v>
      </c>
      <c r="G119" s="2" t="s">
        <v>164</v>
      </c>
      <c r="H119">
        <v>2024</v>
      </c>
      <c r="I119" s="6" t="s">
        <v>25</v>
      </c>
      <c r="J119" s="6" t="s">
        <v>36</v>
      </c>
      <c r="K119" s="1">
        <v>1104</v>
      </c>
      <c r="L119">
        <v>31040675</v>
      </c>
    </row>
    <row r="120" spans="1:12">
      <c r="A120" s="6" t="s">
        <v>174</v>
      </c>
      <c r="B120" s="6" t="s">
        <v>175</v>
      </c>
      <c r="C120" s="2" t="s">
        <v>25</v>
      </c>
      <c r="D120" s="1">
        <v>352</v>
      </c>
      <c r="E120" s="2" t="s">
        <v>28</v>
      </c>
      <c r="F120" s="2" t="s">
        <v>34</v>
      </c>
      <c r="G120" s="2" t="s">
        <v>164</v>
      </c>
      <c r="H120">
        <v>2024</v>
      </c>
      <c r="I120" s="6" t="s">
        <v>25</v>
      </c>
      <c r="J120" s="6" t="s">
        <v>36</v>
      </c>
      <c r="K120" s="1">
        <v>352</v>
      </c>
      <c r="L120">
        <v>31040431</v>
      </c>
    </row>
    <row r="121" spans="1:12">
      <c r="A121" s="6" t="s">
        <v>37</v>
      </c>
      <c r="B121" s="6" t="s">
        <v>113</v>
      </c>
      <c r="C121" s="2" t="s">
        <v>25</v>
      </c>
      <c r="D121" s="1">
        <v>75</v>
      </c>
      <c r="E121" s="2" t="s">
        <v>28</v>
      </c>
      <c r="F121" s="2" t="s">
        <v>34</v>
      </c>
      <c r="G121" s="2" t="s">
        <v>164</v>
      </c>
      <c r="H121">
        <v>2024</v>
      </c>
      <c r="I121" s="6" t="s">
        <v>25</v>
      </c>
      <c r="J121" s="6" t="s">
        <v>36</v>
      </c>
      <c r="K121" s="1">
        <v>75</v>
      </c>
      <c r="L121">
        <v>31040132</v>
      </c>
    </row>
    <row r="122" spans="1:12">
      <c r="A122" s="6" t="s">
        <v>43</v>
      </c>
      <c r="B122" s="6" t="s">
        <v>61</v>
      </c>
      <c r="C122" s="2" t="s">
        <v>25</v>
      </c>
      <c r="D122" s="1">
        <v>340</v>
      </c>
      <c r="E122" s="2" t="s">
        <v>28</v>
      </c>
      <c r="F122" s="2" t="s">
        <v>34</v>
      </c>
      <c r="G122" s="2" t="s">
        <v>164</v>
      </c>
      <c r="H122">
        <v>2024</v>
      </c>
      <c r="I122" s="6" t="s">
        <v>25</v>
      </c>
      <c r="J122" s="6" t="s">
        <v>36</v>
      </c>
      <c r="K122" s="1">
        <v>340</v>
      </c>
      <c r="L122">
        <v>31039666</v>
      </c>
    </row>
    <row r="123" spans="1:12">
      <c r="A123" s="6" t="s">
        <v>47</v>
      </c>
      <c r="B123" s="6" t="s">
        <v>176</v>
      </c>
      <c r="C123" s="2" t="s">
        <v>25</v>
      </c>
      <c r="D123" s="1">
        <v>1760</v>
      </c>
      <c r="E123" s="2" t="s">
        <v>28</v>
      </c>
      <c r="F123" s="2" t="s">
        <v>34</v>
      </c>
      <c r="G123" s="2" t="s">
        <v>164</v>
      </c>
      <c r="H123">
        <v>2024</v>
      </c>
      <c r="I123" s="6" t="s">
        <v>25</v>
      </c>
      <c r="J123" s="6" t="s">
        <v>36</v>
      </c>
      <c r="K123" s="1">
        <v>1760</v>
      </c>
      <c r="L123">
        <v>31033933</v>
      </c>
    </row>
    <row r="124" spans="1:12">
      <c r="A124" s="6" t="s">
        <v>49</v>
      </c>
      <c r="B124" s="6" t="s">
        <v>177</v>
      </c>
      <c r="C124" s="2" t="s">
        <v>25</v>
      </c>
      <c r="D124" s="1">
        <v>1598</v>
      </c>
      <c r="E124" s="2" t="s">
        <v>28</v>
      </c>
      <c r="F124" s="2" t="s">
        <v>34</v>
      </c>
      <c r="G124" s="2" t="s">
        <v>164</v>
      </c>
      <c r="H124">
        <v>2024</v>
      </c>
      <c r="I124" s="6" t="s">
        <v>25</v>
      </c>
      <c r="J124" s="6" t="s">
        <v>36</v>
      </c>
      <c r="K124" s="1">
        <v>1598</v>
      </c>
      <c r="L124">
        <v>31033795</v>
      </c>
    </row>
    <row r="125" spans="1:12">
      <c r="A125" s="6" t="s">
        <v>39</v>
      </c>
      <c r="B125" s="6" t="s">
        <v>178</v>
      </c>
      <c r="C125" s="2" t="s">
        <v>25</v>
      </c>
      <c r="D125" s="1">
        <v>540</v>
      </c>
      <c r="E125" s="2" t="s">
        <v>28</v>
      </c>
      <c r="F125" s="2" t="s">
        <v>34</v>
      </c>
      <c r="G125" s="2" t="s">
        <v>164</v>
      </c>
      <c r="H125">
        <v>2024</v>
      </c>
      <c r="I125" s="6" t="s">
        <v>25</v>
      </c>
      <c r="J125" s="6" t="s">
        <v>36</v>
      </c>
      <c r="K125" s="1">
        <v>540</v>
      </c>
      <c r="L125">
        <v>31030246</v>
      </c>
    </row>
    <row r="126" spans="1:12">
      <c r="A126" s="6" t="s">
        <v>155</v>
      </c>
      <c r="B126" s="6" t="s">
        <v>179</v>
      </c>
      <c r="C126" s="2" t="s">
        <v>25</v>
      </c>
      <c r="D126" s="1">
        <v>8000</v>
      </c>
      <c r="E126" s="2" t="s">
        <v>28</v>
      </c>
      <c r="F126" s="2" t="s">
        <v>34</v>
      </c>
      <c r="G126" s="2" t="s">
        <v>164</v>
      </c>
      <c r="H126">
        <v>2024</v>
      </c>
      <c r="I126" s="6" t="s">
        <v>25</v>
      </c>
      <c r="J126" s="6" t="s">
        <v>36</v>
      </c>
      <c r="K126" s="1">
        <v>8000</v>
      </c>
      <c r="L126">
        <v>31025678</v>
      </c>
    </row>
    <row r="127" spans="1:12">
      <c r="A127" s="6" t="s">
        <v>56</v>
      </c>
      <c r="B127" s="6" t="s">
        <v>180</v>
      </c>
      <c r="C127" s="2" t="s">
        <v>25</v>
      </c>
      <c r="D127" s="1">
        <v>440</v>
      </c>
      <c r="E127" s="2" t="s">
        <v>28</v>
      </c>
      <c r="F127" s="2" t="s">
        <v>34</v>
      </c>
      <c r="G127" s="2" t="s">
        <v>164</v>
      </c>
      <c r="H127">
        <v>2024</v>
      </c>
      <c r="I127" s="6" t="s">
        <v>25</v>
      </c>
      <c r="J127" s="6" t="s">
        <v>36</v>
      </c>
      <c r="K127" s="1">
        <v>440</v>
      </c>
      <c r="L127">
        <v>30936244</v>
      </c>
    </row>
    <row r="128" spans="1:12">
      <c r="A128" s="6" t="s">
        <v>56</v>
      </c>
      <c r="B128" s="6" t="s">
        <v>57</v>
      </c>
      <c r="C128" s="2" t="s">
        <v>25</v>
      </c>
      <c r="D128" s="1">
        <v>220</v>
      </c>
      <c r="E128" s="2" t="s">
        <v>28</v>
      </c>
      <c r="F128" s="2" t="s">
        <v>34</v>
      </c>
      <c r="G128" s="2" t="s">
        <v>181</v>
      </c>
      <c r="H128">
        <v>2024</v>
      </c>
      <c r="I128" s="6" t="s">
        <v>25</v>
      </c>
      <c r="J128" s="6" t="s">
        <v>36</v>
      </c>
      <c r="K128" s="1">
        <v>220</v>
      </c>
      <c r="L128">
        <v>30935812</v>
      </c>
    </row>
    <row r="129" spans="1:12">
      <c r="A129" s="6" t="s">
        <v>72</v>
      </c>
      <c r="B129" s="6" t="s">
        <v>182</v>
      </c>
      <c r="C129" s="2" t="s">
        <v>25</v>
      </c>
      <c r="D129" s="1">
        <v>2459.98</v>
      </c>
      <c r="E129" s="2" t="s">
        <v>28</v>
      </c>
      <c r="F129" s="2" t="s">
        <v>34</v>
      </c>
      <c r="G129" s="2" t="s">
        <v>183</v>
      </c>
      <c r="H129">
        <v>2024</v>
      </c>
      <c r="I129" s="6" t="s">
        <v>25</v>
      </c>
      <c r="J129" s="6" t="s">
        <v>36</v>
      </c>
      <c r="K129" s="1">
        <v>2459.98</v>
      </c>
      <c r="L129">
        <v>30609756</v>
      </c>
    </row>
    <row r="130" spans="1:12">
      <c r="A130" s="6" t="s">
        <v>121</v>
      </c>
      <c r="B130" s="6" t="s">
        <v>184</v>
      </c>
      <c r="C130" s="2" t="s">
        <v>25</v>
      </c>
      <c r="D130" s="1">
        <v>14070</v>
      </c>
      <c r="E130" s="2" t="s">
        <v>28</v>
      </c>
      <c r="F130" s="2" t="s">
        <v>34</v>
      </c>
      <c r="G130" s="2" t="s">
        <v>183</v>
      </c>
      <c r="H130">
        <v>2024</v>
      </c>
      <c r="I130" s="6" t="s">
        <v>25</v>
      </c>
      <c r="J130" s="6" t="s">
        <v>36</v>
      </c>
      <c r="K130" s="1">
        <v>14070</v>
      </c>
      <c r="L130">
        <v>30597239</v>
      </c>
    </row>
    <row r="131" spans="1:12">
      <c r="A131" s="6" t="s">
        <v>185</v>
      </c>
      <c r="B131" s="6" t="s">
        <v>186</v>
      </c>
      <c r="C131" s="2" t="s">
        <v>25</v>
      </c>
      <c r="D131" s="1">
        <v>195</v>
      </c>
      <c r="E131" s="2" t="s">
        <v>28</v>
      </c>
      <c r="F131" s="2" t="s">
        <v>34</v>
      </c>
      <c r="G131" s="2" t="s">
        <v>183</v>
      </c>
      <c r="H131">
        <v>2024</v>
      </c>
      <c r="I131" s="6" t="s">
        <v>25</v>
      </c>
      <c r="J131" s="6" t="s">
        <v>36</v>
      </c>
      <c r="K131" s="1">
        <v>195</v>
      </c>
      <c r="L131">
        <v>30597206</v>
      </c>
    </row>
    <row r="132" spans="1:12">
      <c r="A132" s="6" t="s">
        <v>56</v>
      </c>
      <c r="B132" s="6" t="s">
        <v>57</v>
      </c>
      <c r="C132" s="2" t="s">
        <v>25</v>
      </c>
      <c r="D132" s="1">
        <v>220</v>
      </c>
      <c r="E132" s="2" t="s">
        <v>28</v>
      </c>
      <c r="F132" s="2" t="s">
        <v>34</v>
      </c>
      <c r="G132" s="2" t="s">
        <v>183</v>
      </c>
      <c r="H132">
        <v>2024</v>
      </c>
      <c r="I132" s="6" t="s">
        <v>25</v>
      </c>
      <c r="J132" s="6" t="s">
        <v>36</v>
      </c>
      <c r="K132" s="1">
        <v>220</v>
      </c>
      <c r="L132">
        <v>30596750</v>
      </c>
    </row>
    <row r="133" spans="1:12">
      <c r="A133" s="6" t="s">
        <v>86</v>
      </c>
      <c r="B133" s="6" t="s">
        <v>187</v>
      </c>
      <c r="C133" s="2" t="s">
        <v>25</v>
      </c>
      <c r="D133" s="1">
        <v>37025</v>
      </c>
      <c r="E133" s="2" t="s">
        <v>28</v>
      </c>
      <c r="F133" s="2" t="s">
        <v>34</v>
      </c>
      <c r="G133" s="2" t="s">
        <v>183</v>
      </c>
      <c r="H133">
        <v>2024</v>
      </c>
      <c r="I133" s="6" t="s">
        <v>25</v>
      </c>
      <c r="J133" s="6" t="s">
        <v>36</v>
      </c>
      <c r="K133" s="1">
        <v>37025</v>
      </c>
      <c r="L133">
        <v>30573687</v>
      </c>
    </row>
    <row r="134" spans="1:12">
      <c r="A134" s="6" t="s">
        <v>41</v>
      </c>
      <c r="B134" s="6" t="s">
        <v>64</v>
      </c>
      <c r="C134" s="2" t="s">
        <v>25</v>
      </c>
      <c r="D134" s="1">
        <v>1399</v>
      </c>
      <c r="E134" s="2" t="s">
        <v>28</v>
      </c>
      <c r="F134" s="2" t="s">
        <v>34</v>
      </c>
      <c r="G134" s="2" t="s">
        <v>183</v>
      </c>
      <c r="H134">
        <v>2024</v>
      </c>
      <c r="I134" s="6" t="s">
        <v>25</v>
      </c>
      <c r="J134" s="6" t="s">
        <v>36</v>
      </c>
      <c r="K134" s="1">
        <v>1399</v>
      </c>
      <c r="L134">
        <v>30476317</v>
      </c>
    </row>
    <row r="135" spans="1:12">
      <c r="A135" s="6" t="s">
        <v>62</v>
      </c>
      <c r="B135" s="6" t="s">
        <v>188</v>
      </c>
      <c r="C135" s="2" t="s">
        <v>25</v>
      </c>
      <c r="D135" s="1">
        <v>289</v>
      </c>
      <c r="E135" s="2" t="s">
        <v>28</v>
      </c>
      <c r="F135" s="2" t="s">
        <v>34</v>
      </c>
      <c r="G135" s="2" t="s">
        <v>183</v>
      </c>
      <c r="H135">
        <v>2024</v>
      </c>
      <c r="I135" s="6" t="s">
        <v>25</v>
      </c>
      <c r="J135" s="6" t="s">
        <v>36</v>
      </c>
      <c r="K135" s="1">
        <v>289</v>
      </c>
      <c r="L135">
        <v>30474688</v>
      </c>
    </row>
    <row r="136" spans="1:12">
      <c r="A136" s="6" t="s">
        <v>45</v>
      </c>
      <c r="B136" s="6" t="s">
        <v>46</v>
      </c>
      <c r="C136" s="2" t="s">
        <v>25</v>
      </c>
      <c r="D136" s="1">
        <v>442</v>
      </c>
      <c r="E136" s="2" t="s">
        <v>28</v>
      </c>
      <c r="F136" s="2" t="s">
        <v>34</v>
      </c>
      <c r="G136" s="2" t="s">
        <v>183</v>
      </c>
      <c r="H136">
        <v>2024</v>
      </c>
      <c r="I136" s="6" t="s">
        <v>25</v>
      </c>
      <c r="J136" s="6" t="s">
        <v>36</v>
      </c>
      <c r="K136" s="1">
        <v>442</v>
      </c>
      <c r="L136">
        <v>30474078</v>
      </c>
    </row>
    <row r="137" spans="1:12">
      <c r="A137" s="6" t="s">
        <v>41</v>
      </c>
      <c r="B137" s="6" t="s">
        <v>173</v>
      </c>
      <c r="C137" s="2" t="s">
        <v>25</v>
      </c>
      <c r="D137" s="1">
        <v>1178</v>
      </c>
      <c r="E137" s="2" t="s">
        <v>28</v>
      </c>
      <c r="F137" s="2" t="s">
        <v>34</v>
      </c>
      <c r="G137" s="2" t="s">
        <v>183</v>
      </c>
      <c r="H137">
        <v>2024</v>
      </c>
      <c r="I137" s="6" t="s">
        <v>25</v>
      </c>
      <c r="J137" s="6" t="s">
        <v>36</v>
      </c>
      <c r="K137" s="1">
        <v>1178</v>
      </c>
      <c r="L137">
        <v>30470466</v>
      </c>
    </row>
    <row r="138" spans="1:12">
      <c r="A138" s="6" t="s">
        <v>37</v>
      </c>
      <c r="B138" s="6" t="s">
        <v>189</v>
      </c>
      <c r="C138" s="2" t="s">
        <v>25</v>
      </c>
      <c r="D138" s="1">
        <v>210</v>
      </c>
      <c r="E138" s="2" t="s">
        <v>28</v>
      </c>
      <c r="F138" s="2" t="s">
        <v>34</v>
      </c>
      <c r="G138" s="2" t="s">
        <v>183</v>
      </c>
      <c r="H138">
        <v>2024</v>
      </c>
      <c r="I138" s="6" t="s">
        <v>25</v>
      </c>
      <c r="J138" s="6" t="s">
        <v>36</v>
      </c>
      <c r="K138" s="1">
        <v>210</v>
      </c>
      <c r="L138">
        <v>30468719</v>
      </c>
    </row>
    <row r="139" spans="1:12">
      <c r="A139" s="6" t="s">
        <v>190</v>
      </c>
      <c r="B139" s="6" t="s">
        <v>191</v>
      </c>
      <c r="C139" s="2" t="s">
        <v>25</v>
      </c>
      <c r="D139" s="1">
        <v>1880</v>
      </c>
      <c r="E139" s="2" t="s">
        <v>28</v>
      </c>
      <c r="F139" s="2" t="s">
        <v>34</v>
      </c>
      <c r="G139" s="2" t="s">
        <v>183</v>
      </c>
      <c r="H139">
        <v>2024</v>
      </c>
      <c r="I139" s="6" t="s">
        <v>25</v>
      </c>
      <c r="J139" s="6" t="s">
        <v>36</v>
      </c>
      <c r="K139" s="1">
        <v>1880</v>
      </c>
      <c r="L139">
        <v>30468546</v>
      </c>
    </row>
    <row r="140" spans="1:12">
      <c r="A140" s="6" t="s">
        <v>56</v>
      </c>
      <c r="B140" s="6" t="s">
        <v>57</v>
      </c>
      <c r="C140" s="2" t="s">
        <v>25</v>
      </c>
      <c r="D140" s="1">
        <v>220</v>
      </c>
      <c r="E140" s="2" t="s">
        <v>28</v>
      </c>
      <c r="F140" s="2" t="s">
        <v>34</v>
      </c>
      <c r="G140" s="2" t="s">
        <v>183</v>
      </c>
      <c r="H140">
        <v>2024</v>
      </c>
      <c r="I140" s="6" t="s">
        <v>25</v>
      </c>
      <c r="J140" s="6" t="s">
        <v>36</v>
      </c>
      <c r="K140" s="1">
        <v>220</v>
      </c>
      <c r="L140">
        <v>30468113</v>
      </c>
    </row>
    <row r="141" spans="1:12">
      <c r="A141" s="6" t="s">
        <v>62</v>
      </c>
      <c r="B141" s="6" t="s">
        <v>192</v>
      </c>
      <c r="C141" s="2" t="s">
        <v>25</v>
      </c>
      <c r="D141" s="1">
        <v>595</v>
      </c>
      <c r="E141" s="2" t="s">
        <v>28</v>
      </c>
      <c r="F141" s="2" t="s">
        <v>34</v>
      </c>
      <c r="G141" s="2" t="s">
        <v>183</v>
      </c>
      <c r="H141">
        <v>2024</v>
      </c>
      <c r="I141" s="6" t="s">
        <v>25</v>
      </c>
      <c r="J141" s="6" t="s">
        <v>36</v>
      </c>
      <c r="K141" s="1">
        <v>595</v>
      </c>
      <c r="L141">
        <v>30467113</v>
      </c>
    </row>
    <row r="142" spans="1:12">
      <c r="A142" s="6" t="s">
        <v>103</v>
      </c>
      <c r="B142" s="6" t="s">
        <v>161</v>
      </c>
      <c r="C142" s="2" t="s">
        <v>25</v>
      </c>
      <c r="D142" s="1">
        <v>662</v>
      </c>
      <c r="E142" s="2" t="s">
        <v>28</v>
      </c>
      <c r="F142" s="2" t="s">
        <v>34</v>
      </c>
      <c r="G142" s="2" t="s">
        <v>183</v>
      </c>
      <c r="H142">
        <v>2024</v>
      </c>
      <c r="I142" s="6" t="s">
        <v>25</v>
      </c>
      <c r="J142" s="6" t="s">
        <v>36</v>
      </c>
      <c r="K142" s="1">
        <v>662</v>
      </c>
      <c r="L142">
        <v>30466845</v>
      </c>
    </row>
    <row r="143" spans="1:12">
      <c r="A143" s="6" t="s">
        <v>39</v>
      </c>
      <c r="B143" s="6" t="s">
        <v>130</v>
      </c>
      <c r="C143" s="2" t="s">
        <v>25</v>
      </c>
      <c r="D143" s="1">
        <v>5959</v>
      </c>
      <c r="E143" s="2" t="s">
        <v>28</v>
      </c>
      <c r="F143" s="2" t="s">
        <v>34</v>
      </c>
      <c r="G143" s="2" t="s">
        <v>183</v>
      </c>
      <c r="H143">
        <v>2024</v>
      </c>
      <c r="I143" s="6" t="s">
        <v>25</v>
      </c>
      <c r="J143" s="6" t="s">
        <v>36</v>
      </c>
      <c r="K143" s="1">
        <v>5959</v>
      </c>
      <c r="L143">
        <v>30466050</v>
      </c>
    </row>
    <row r="144" spans="1:12">
      <c r="A144" s="6" t="s">
        <v>77</v>
      </c>
      <c r="B144" s="6" t="s">
        <v>166</v>
      </c>
      <c r="C144" s="2" t="s">
        <v>25</v>
      </c>
      <c r="D144" s="1">
        <v>1857</v>
      </c>
      <c r="E144" s="2" t="s">
        <v>28</v>
      </c>
      <c r="F144" s="2" t="s">
        <v>34</v>
      </c>
      <c r="G144" s="2" t="s">
        <v>183</v>
      </c>
      <c r="H144">
        <v>2024</v>
      </c>
      <c r="I144" s="6" t="s">
        <v>25</v>
      </c>
      <c r="J144" s="6" t="s">
        <v>36</v>
      </c>
      <c r="K144" s="1">
        <v>1857</v>
      </c>
      <c r="L144">
        <v>30465416</v>
      </c>
    </row>
    <row r="145" spans="1:12">
      <c r="A145" s="6" t="s">
        <v>193</v>
      </c>
      <c r="B145" s="6" t="s">
        <v>194</v>
      </c>
      <c r="C145" s="2" t="s">
        <v>25</v>
      </c>
      <c r="D145" s="1">
        <v>455</v>
      </c>
      <c r="E145" s="2" t="s">
        <v>28</v>
      </c>
      <c r="F145" s="2" t="s">
        <v>34</v>
      </c>
      <c r="G145" s="2" t="s">
        <v>183</v>
      </c>
      <c r="H145">
        <v>2024</v>
      </c>
      <c r="I145" s="6" t="s">
        <v>25</v>
      </c>
      <c r="J145" s="6" t="s">
        <v>36</v>
      </c>
      <c r="K145" s="1">
        <v>455</v>
      </c>
      <c r="L145">
        <v>30458167</v>
      </c>
    </row>
    <row r="146" spans="1:12">
      <c r="A146" s="6" t="s">
        <v>195</v>
      </c>
      <c r="B146" s="6" t="s">
        <v>196</v>
      </c>
      <c r="C146" s="2" t="s">
        <v>25</v>
      </c>
      <c r="D146" s="1">
        <v>290</v>
      </c>
      <c r="E146" s="2" t="s">
        <v>28</v>
      </c>
      <c r="F146" s="2" t="s">
        <v>34</v>
      </c>
      <c r="G146" s="2" t="s">
        <v>183</v>
      </c>
      <c r="H146">
        <v>2024</v>
      </c>
      <c r="I146" s="6" t="s">
        <v>25</v>
      </c>
      <c r="J146" s="6" t="s">
        <v>36</v>
      </c>
      <c r="K146" s="1">
        <v>290</v>
      </c>
      <c r="L146">
        <v>30457569</v>
      </c>
    </row>
    <row r="147" spans="1:12">
      <c r="A147" s="6" t="s">
        <v>45</v>
      </c>
      <c r="B147" s="6" t="s">
        <v>46</v>
      </c>
      <c r="C147" s="2" t="s">
        <v>25</v>
      </c>
      <c r="D147" s="1">
        <v>499</v>
      </c>
      <c r="E147" s="2" t="s">
        <v>28</v>
      </c>
      <c r="F147" s="2" t="s">
        <v>34</v>
      </c>
      <c r="G147" s="2" t="s">
        <v>183</v>
      </c>
      <c r="H147">
        <v>2024</v>
      </c>
      <c r="I147" s="6" t="s">
        <v>25</v>
      </c>
      <c r="J147" s="6" t="s">
        <v>36</v>
      </c>
      <c r="K147" s="1">
        <v>499</v>
      </c>
      <c r="L147">
        <v>30457371</v>
      </c>
    </row>
    <row r="148" spans="1:12">
      <c r="A148" s="6" t="s">
        <v>37</v>
      </c>
      <c r="B148" s="6" t="s">
        <v>197</v>
      </c>
      <c r="C148" s="2" t="s">
        <v>25</v>
      </c>
      <c r="D148" s="1">
        <v>358</v>
      </c>
      <c r="E148" s="2" t="s">
        <v>28</v>
      </c>
      <c r="F148" s="2" t="s">
        <v>34</v>
      </c>
      <c r="G148" s="2" t="s">
        <v>183</v>
      </c>
      <c r="H148">
        <v>2024</v>
      </c>
      <c r="I148" s="6" t="s">
        <v>25</v>
      </c>
      <c r="J148" s="6" t="s">
        <v>36</v>
      </c>
      <c r="K148" s="1">
        <v>358</v>
      </c>
      <c r="L148">
        <v>30456805</v>
      </c>
    </row>
    <row r="149" spans="1:12">
      <c r="A149" s="6" t="s">
        <v>43</v>
      </c>
      <c r="B149" s="6" t="s">
        <v>100</v>
      </c>
      <c r="C149" s="2" t="s">
        <v>25</v>
      </c>
      <c r="D149" s="1">
        <v>498</v>
      </c>
      <c r="E149" s="2" t="s">
        <v>28</v>
      </c>
      <c r="F149" s="2" t="s">
        <v>34</v>
      </c>
      <c r="G149" s="2" t="s">
        <v>183</v>
      </c>
      <c r="H149">
        <v>2024</v>
      </c>
      <c r="I149" s="6" t="s">
        <v>25</v>
      </c>
      <c r="J149" s="6" t="s">
        <v>36</v>
      </c>
      <c r="K149" s="1">
        <v>498</v>
      </c>
      <c r="L149">
        <v>30454435</v>
      </c>
    </row>
    <row r="150" spans="1:12">
      <c r="A150" s="6" t="s">
        <v>37</v>
      </c>
      <c r="B150" s="6" t="s">
        <v>38</v>
      </c>
      <c r="C150" s="2" t="s">
        <v>25</v>
      </c>
      <c r="D150" s="1">
        <v>422</v>
      </c>
      <c r="E150" s="2" t="s">
        <v>28</v>
      </c>
      <c r="F150" s="2" t="s">
        <v>34</v>
      </c>
      <c r="G150" s="2" t="s">
        <v>183</v>
      </c>
      <c r="H150">
        <v>2024</v>
      </c>
      <c r="I150" s="6" t="s">
        <v>25</v>
      </c>
      <c r="J150" s="6" t="s">
        <v>36</v>
      </c>
      <c r="K150" s="1">
        <v>422</v>
      </c>
      <c r="L150">
        <v>30402474</v>
      </c>
    </row>
    <row r="151" spans="1:12">
      <c r="A151" s="6" t="s">
        <v>198</v>
      </c>
      <c r="B151" s="6" t="s">
        <v>199</v>
      </c>
      <c r="C151" s="2" t="s">
        <v>25</v>
      </c>
      <c r="D151" s="1">
        <v>550</v>
      </c>
      <c r="E151" s="2" t="s">
        <v>28</v>
      </c>
      <c r="F151" s="2" t="s">
        <v>34</v>
      </c>
      <c r="G151" s="2" t="s">
        <v>183</v>
      </c>
      <c r="H151">
        <v>2024</v>
      </c>
      <c r="I151" s="6" t="s">
        <v>25</v>
      </c>
      <c r="J151" s="6" t="s">
        <v>36</v>
      </c>
      <c r="K151" s="1">
        <v>550</v>
      </c>
      <c r="L151">
        <v>30402448</v>
      </c>
    </row>
    <row r="152" spans="1:12">
      <c r="A152" s="6" t="s">
        <v>47</v>
      </c>
      <c r="B152" s="6" t="s">
        <v>115</v>
      </c>
      <c r="C152" s="2" t="s">
        <v>25</v>
      </c>
      <c r="D152" s="1">
        <v>2585</v>
      </c>
      <c r="E152" s="2" t="s">
        <v>28</v>
      </c>
      <c r="F152" s="2" t="s">
        <v>34</v>
      </c>
      <c r="G152" s="2" t="s">
        <v>183</v>
      </c>
      <c r="H152">
        <v>2024</v>
      </c>
      <c r="I152" s="6" t="s">
        <v>25</v>
      </c>
      <c r="J152" s="6" t="s">
        <v>36</v>
      </c>
      <c r="K152" s="1">
        <v>2585</v>
      </c>
      <c r="L152">
        <v>30402354</v>
      </c>
    </row>
    <row r="153" spans="1:12">
      <c r="A153" s="6" t="s">
        <v>39</v>
      </c>
      <c r="B153" s="6" t="s">
        <v>130</v>
      </c>
      <c r="C153" s="2" t="s">
        <v>25</v>
      </c>
      <c r="D153" s="1">
        <v>2602</v>
      </c>
      <c r="E153" s="2" t="s">
        <v>28</v>
      </c>
      <c r="F153" s="2" t="s">
        <v>34</v>
      </c>
      <c r="G153" s="2" t="s">
        <v>183</v>
      </c>
      <c r="H153">
        <v>2024</v>
      </c>
      <c r="I153" s="6" t="s">
        <v>25</v>
      </c>
      <c r="J153" s="6" t="s">
        <v>36</v>
      </c>
      <c r="K153" s="1">
        <v>2602</v>
      </c>
      <c r="L153">
        <v>30402095</v>
      </c>
    </row>
    <row r="154" spans="1:12">
      <c r="A154" s="6" t="s">
        <v>193</v>
      </c>
      <c r="B154" s="6" t="s">
        <v>200</v>
      </c>
      <c r="C154" s="2" t="s">
        <v>25</v>
      </c>
      <c r="D154" s="1">
        <v>321</v>
      </c>
      <c r="E154" s="2" t="s">
        <v>28</v>
      </c>
      <c r="F154" s="2" t="s">
        <v>34</v>
      </c>
      <c r="G154" s="2" t="s">
        <v>183</v>
      </c>
      <c r="H154">
        <v>2024</v>
      </c>
      <c r="I154" s="6" t="s">
        <v>25</v>
      </c>
      <c r="J154" s="6" t="s">
        <v>36</v>
      </c>
      <c r="K154" s="1">
        <v>321</v>
      </c>
      <c r="L154">
        <v>30401031</v>
      </c>
    </row>
    <row r="155" spans="1:12">
      <c r="A155" s="6" t="s">
        <v>59</v>
      </c>
      <c r="B155" s="6" t="s">
        <v>60</v>
      </c>
      <c r="C155" s="2" t="s">
        <v>25</v>
      </c>
      <c r="D155" s="1">
        <v>464</v>
      </c>
      <c r="E155" s="2" t="s">
        <v>28</v>
      </c>
      <c r="F155" s="2" t="s">
        <v>34</v>
      </c>
      <c r="G155" s="2" t="s">
        <v>183</v>
      </c>
      <c r="H155">
        <v>2024</v>
      </c>
      <c r="I155" s="6" t="s">
        <v>25</v>
      </c>
      <c r="J155" s="6" t="s">
        <v>36</v>
      </c>
      <c r="K155" s="1">
        <v>464</v>
      </c>
      <c r="L155">
        <v>30399253</v>
      </c>
    </row>
    <row r="156" spans="1:12">
      <c r="A156" s="6" t="s">
        <v>41</v>
      </c>
      <c r="B156" s="6" t="s">
        <v>166</v>
      </c>
      <c r="C156" s="2" t="s">
        <v>25</v>
      </c>
      <c r="D156" s="1">
        <v>349</v>
      </c>
      <c r="E156" s="2" t="s">
        <v>28</v>
      </c>
      <c r="F156" s="2" t="s">
        <v>34</v>
      </c>
      <c r="G156" s="2" t="s">
        <v>183</v>
      </c>
      <c r="H156">
        <v>2024</v>
      </c>
      <c r="I156" s="6" t="s">
        <v>25</v>
      </c>
      <c r="J156" s="6" t="s">
        <v>36</v>
      </c>
      <c r="K156" s="1">
        <v>349</v>
      </c>
      <c r="L156">
        <v>30397197</v>
      </c>
    </row>
    <row r="157" spans="1:12">
      <c r="A157" s="6" t="s">
        <v>43</v>
      </c>
      <c r="B157" s="6" t="s">
        <v>201</v>
      </c>
      <c r="C157" s="2" t="s">
        <v>25</v>
      </c>
      <c r="D157" s="1">
        <v>198</v>
      </c>
      <c r="E157" s="2" t="s">
        <v>28</v>
      </c>
      <c r="F157" s="2" t="s">
        <v>34</v>
      </c>
      <c r="G157" s="2" t="s">
        <v>183</v>
      </c>
      <c r="H157">
        <v>2024</v>
      </c>
      <c r="I157" s="6" t="s">
        <v>25</v>
      </c>
      <c r="J157" s="6" t="s">
        <v>36</v>
      </c>
      <c r="K157" s="1">
        <v>198</v>
      </c>
      <c r="L157">
        <v>30395787</v>
      </c>
    </row>
    <row r="158" spans="1:12">
      <c r="A158" s="6" t="s">
        <v>202</v>
      </c>
      <c r="B158" s="6" t="s">
        <v>203</v>
      </c>
      <c r="C158" s="2" t="s">
        <v>25</v>
      </c>
      <c r="D158" s="1">
        <v>363</v>
      </c>
      <c r="E158" s="2" t="s">
        <v>28</v>
      </c>
      <c r="F158" s="2" t="s">
        <v>34</v>
      </c>
      <c r="G158" s="2" t="s">
        <v>183</v>
      </c>
      <c r="H158">
        <v>2024</v>
      </c>
      <c r="I158" s="6" t="s">
        <v>25</v>
      </c>
      <c r="J158" s="6" t="s">
        <v>36</v>
      </c>
      <c r="K158" s="1">
        <v>363</v>
      </c>
      <c r="L158">
        <v>30394051</v>
      </c>
    </row>
    <row r="159" spans="1:12">
      <c r="A159" s="6" t="s">
        <v>174</v>
      </c>
      <c r="B159" s="6" t="s">
        <v>204</v>
      </c>
      <c r="C159" s="2" t="s">
        <v>25</v>
      </c>
      <c r="D159" s="1">
        <v>175</v>
      </c>
      <c r="E159" s="2" t="s">
        <v>28</v>
      </c>
      <c r="F159" s="2" t="s">
        <v>34</v>
      </c>
      <c r="G159" s="2" t="s">
        <v>183</v>
      </c>
      <c r="H159">
        <v>2024</v>
      </c>
      <c r="I159" s="6" t="s">
        <v>25</v>
      </c>
      <c r="J159" s="6" t="s">
        <v>36</v>
      </c>
      <c r="K159" s="1">
        <v>175</v>
      </c>
      <c r="L159">
        <v>30393089</v>
      </c>
    </row>
    <row r="160" spans="1:12">
      <c r="A160" s="6" t="s">
        <v>117</v>
      </c>
      <c r="B160" s="6" t="s">
        <v>118</v>
      </c>
      <c r="C160" s="2" t="s">
        <v>25</v>
      </c>
      <c r="D160" s="1">
        <v>1834</v>
      </c>
      <c r="E160" s="2" t="s">
        <v>28</v>
      </c>
      <c r="F160" s="2" t="s">
        <v>34</v>
      </c>
      <c r="G160" s="2" t="s">
        <v>183</v>
      </c>
      <c r="H160">
        <v>2024</v>
      </c>
      <c r="I160" s="6" t="s">
        <v>25</v>
      </c>
      <c r="J160" s="6" t="s">
        <v>36</v>
      </c>
      <c r="K160" s="1">
        <v>1834</v>
      </c>
      <c r="L160">
        <v>30391502</v>
      </c>
    </row>
    <row r="161" spans="1:12">
      <c r="A161" s="6" t="s">
        <v>205</v>
      </c>
      <c r="B161" s="6" t="s">
        <v>206</v>
      </c>
      <c r="C161" s="2" t="s">
        <v>25</v>
      </c>
      <c r="D161" s="1">
        <v>150</v>
      </c>
      <c r="E161" s="2" t="s">
        <v>28</v>
      </c>
      <c r="F161" s="2" t="s">
        <v>34</v>
      </c>
      <c r="G161" s="2" t="s">
        <v>183</v>
      </c>
      <c r="H161">
        <v>2024</v>
      </c>
      <c r="I161" s="6" t="s">
        <v>25</v>
      </c>
      <c r="J161" s="6" t="s">
        <v>36</v>
      </c>
      <c r="K161" s="1">
        <v>150</v>
      </c>
      <c r="L161">
        <v>30376614</v>
      </c>
    </row>
    <row r="162" spans="1:12">
      <c r="A162" s="6" t="s">
        <v>56</v>
      </c>
      <c r="B162" s="6" t="s">
        <v>207</v>
      </c>
      <c r="C162" s="2" t="s">
        <v>25</v>
      </c>
      <c r="D162" s="1">
        <v>295</v>
      </c>
      <c r="E162" s="2" t="s">
        <v>28</v>
      </c>
      <c r="F162" s="2" t="s">
        <v>34</v>
      </c>
      <c r="G162" s="2" t="s">
        <v>183</v>
      </c>
      <c r="H162">
        <v>2024</v>
      </c>
      <c r="I162" s="6" t="s">
        <v>25</v>
      </c>
      <c r="J162" s="6" t="s">
        <v>36</v>
      </c>
      <c r="K162" s="1">
        <v>295</v>
      </c>
      <c r="L162">
        <v>30376070</v>
      </c>
    </row>
    <row r="163" spans="1:12">
      <c r="A163" s="6" t="s">
        <v>43</v>
      </c>
      <c r="B163" s="6" t="s">
        <v>61</v>
      </c>
      <c r="C163" s="2" t="s">
        <v>25</v>
      </c>
      <c r="D163" s="1">
        <v>1589</v>
      </c>
      <c r="E163" s="2" t="s">
        <v>28</v>
      </c>
      <c r="F163" s="2" t="s">
        <v>34</v>
      </c>
      <c r="G163" s="2" t="s">
        <v>208</v>
      </c>
      <c r="H163">
        <v>2024</v>
      </c>
      <c r="I163" s="6" t="s">
        <v>25</v>
      </c>
      <c r="J163" s="6" t="s">
        <v>36</v>
      </c>
      <c r="K163" s="1">
        <v>1589</v>
      </c>
      <c r="L163">
        <v>30263001</v>
      </c>
    </row>
    <row r="164" spans="1:12">
      <c r="A164" s="6" t="s">
        <v>37</v>
      </c>
      <c r="B164" s="6" t="s">
        <v>38</v>
      </c>
      <c r="C164" s="2" t="s">
        <v>25</v>
      </c>
      <c r="D164" s="1">
        <v>741</v>
      </c>
      <c r="E164" s="2" t="s">
        <v>28</v>
      </c>
      <c r="F164" s="2" t="s">
        <v>34</v>
      </c>
      <c r="G164" s="2" t="s">
        <v>208</v>
      </c>
      <c r="H164">
        <v>2024</v>
      </c>
      <c r="I164" s="6" t="s">
        <v>25</v>
      </c>
      <c r="J164" s="6" t="s">
        <v>36</v>
      </c>
      <c r="K164" s="1">
        <v>741</v>
      </c>
      <c r="L164">
        <v>30262798</v>
      </c>
    </row>
    <row r="165" spans="1:12">
      <c r="A165" s="6" t="s">
        <v>32</v>
      </c>
      <c r="B165" s="6" t="s">
        <v>33</v>
      </c>
      <c r="C165" s="2" t="s">
        <v>25</v>
      </c>
      <c r="D165" s="1">
        <v>3015</v>
      </c>
      <c r="E165" s="2" t="s">
        <v>28</v>
      </c>
      <c r="F165" s="2" t="s">
        <v>34</v>
      </c>
      <c r="G165" s="2" t="s">
        <v>208</v>
      </c>
      <c r="H165">
        <v>2024</v>
      </c>
      <c r="I165" s="6" t="s">
        <v>25</v>
      </c>
      <c r="J165" s="6" t="s">
        <v>36</v>
      </c>
      <c r="K165" s="1">
        <v>3015</v>
      </c>
      <c r="L165">
        <v>30262391</v>
      </c>
    </row>
    <row r="166" spans="1:12">
      <c r="A166" s="6" t="s">
        <v>41</v>
      </c>
      <c r="B166" s="6" t="s">
        <v>173</v>
      </c>
      <c r="C166" s="2" t="s">
        <v>25</v>
      </c>
      <c r="D166" s="1">
        <v>2987</v>
      </c>
      <c r="E166" s="2" t="s">
        <v>28</v>
      </c>
      <c r="F166" s="2" t="s">
        <v>34</v>
      </c>
      <c r="G166" s="2" t="s">
        <v>208</v>
      </c>
      <c r="H166">
        <v>2024</v>
      </c>
      <c r="I166" s="6" t="s">
        <v>25</v>
      </c>
      <c r="J166" s="6" t="s">
        <v>36</v>
      </c>
      <c r="K166" s="1">
        <v>2987</v>
      </c>
      <c r="L166">
        <v>30261627</v>
      </c>
    </row>
    <row r="167" spans="1:12">
      <c r="A167" s="6" t="s">
        <v>45</v>
      </c>
      <c r="B167" s="6" t="s">
        <v>46</v>
      </c>
      <c r="C167" s="2" t="s">
        <v>25</v>
      </c>
      <c r="D167" s="1">
        <v>615</v>
      </c>
      <c r="E167" s="2" t="s">
        <v>28</v>
      </c>
      <c r="F167" s="2" t="s">
        <v>34</v>
      </c>
      <c r="G167" s="2" t="s">
        <v>208</v>
      </c>
      <c r="H167">
        <v>2024</v>
      </c>
      <c r="I167" s="6" t="s">
        <v>25</v>
      </c>
      <c r="J167" s="6" t="s">
        <v>36</v>
      </c>
      <c r="K167" s="1">
        <v>615</v>
      </c>
      <c r="L167">
        <v>30261438</v>
      </c>
    </row>
    <row r="168" spans="1:12">
      <c r="A168" s="6" t="s">
        <v>209</v>
      </c>
      <c r="B168" s="6" t="s">
        <v>210</v>
      </c>
      <c r="C168" s="2" t="s">
        <v>25</v>
      </c>
      <c r="D168" s="1">
        <v>17985</v>
      </c>
      <c r="E168" s="2" t="s">
        <v>28</v>
      </c>
      <c r="F168" s="2" t="s">
        <v>34</v>
      </c>
      <c r="G168" s="2" t="s">
        <v>208</v>
      </c>
      <c r="H168">
        <v>2024</v>
      </c>
      <c r="I168" s="6" t="s">
        <v>25</v>
      </c>
      <c r="J168" s="6" t="s">
        <v>36</v>
      </c>
      <c r="K168" s="1">
        <v>17985</v>
      </c>
      <c r="L168">
        <v>30261108</v>
      </c>
    </row>
    <row r="169" spans="1:12">
      <c r="A169" s="6" t="s">
        <v>211</v>
      </c>
      <c r="B169" s="6" t="s">
        <v>212</v>
      </c>
      <c r="C169" s="2" t="s">
        <v>25</v>
      </c>
      <c r="D169" s="1">
        <v>36700</v>
      </c>
      <c r="E169" s="2" t="s">
        <v>28</v>
      </c>
      <c r="F169" s="2" t="s">
        <v>34</v>
      </c>
      <c r="G169" s="2" t="s">
        <v>208</v>
      </c>
      <c r="H169">
        <v>2024</v>
      </c>
      <c r="I169" s="6" t="s">
        <v>25</v>
      </c>
      <c r="J169" s="6" t="s">
        <v>36</v>
      </c>
      <c r="K169" s="1">
        <v>36700</v>
      </c>
      <c r="L169">
        <v>30256483</v>
      </c>
    </row>
    <row r="170" spans="1:12">
      <c r="A170" s="6" t="s">
        <v>84</v>
      </c>
      <c r="B170" s="6" t="s">
        <v>213</v>
      </c>
      <c r="C170" s="2" t="s">
        <v>25</v>
      </c>
      <c r="D170" s="1">
        <v>49114.79</v>
      </c>
      <c r="E170" s="2" t="s">
        <v>28</v>
      </c>
      <c r="F170" s="2" t="s">
        <v>34</v>
      </c>
      <c r="G170" s="2" t="s">
        <v>208</v>
      </c>
      <c r="H170">
        <v>2024</v>
      </c>
      <c r="I170" s="6" t="s">
        <v>25</v>
      </c>
      <c r="J170" s="6" t="s">
        <v>36</v>
      </c>
      <c r="K170" s="1">
        <v>49114.79</v>
      </c>
      <c r="L170">
        <v>30255553</v>
      </c>
    </row>
    <row r="171" spans="1:12">
      <c r="A171" s="6" t="s">
        <v>214</v>
      </c>
      <c r="B171" s="6" t="s">
        <v>215</v>
      </c>
      <c r="C171" s="2" t="s">
        <v>25</v>
      </c>
      <c r="D171" s="1">
        <v>1740</v>
      </c>
      <c r="E171" s="2" t="s">
        <v>28</v>
      </c>
      <c r="F171" s="2" t="s">
        <v>34</v>
      </c>
      <c r="G171" s="2" t="s">
        <v>208</v>
      </c>
      <c r="H171">
        <v>2024</v>
      </c>
      <c r="I171" s="6" t="s">
        <v>25</v>
      </c>
      <c r="J171" s="6" t="s">
        <v>36</v>
      </c>
      <c r="K171" s="1">
        <v>1740</v>
      </c>
      <c r="L171">
        <v>30252626</v>
      </c>
    </row>
    <row r="172" spans="1:12">
      <c r="A172" s="6" t="s">
        <v>216</v>
      </c>
      <c r="B172" s="6" t="s">
        <v>217</v>
      </c>
      <c r="C172" s="2" t="s">
        <v>25</v>
      </c>
      <c r="D172" s="1">
        <v>260</v>
      </c>
      <c r="E172" s="2" t="s">
        <v>28</v>
      </c>
      <c r="F172" s="2" t="s">
        <v>34</v>
      </c>
      <c r="G172" s="2" t="s">
        <v>208</v>
      </c>
      <c r="H172">
        <v>2024</v>
      </c>
      <c r="I172" s="6" t="s">
        <v>25</v>
      </c>
      <c r="J172" s="6" t="s">
        <v>36</v>
      </c>
      <c r="K172" s="1">
        <v>260</v>
      </c>
      <c r="L172">
        <v>30168401</v>
      </c>
    </row>
    <row r="173" spans="1:12">
      <c r="A173" s="6" t="s">
        <v>216</v>
      </c>
      <c r="B173" s="6" t="s">
        <v>218</v>
      </c>
      <c r="C173" s="2" t="s">
        <v>25</v>
      </c>
      <c r="D173" s="1">
        <v>214</v>
      </c>
      <c r="E173" s="2" t="s">
        <v>28</v>
      </c>
      <c r="F173" s="2" t="s">
        <v>34</v>
      </c>
      <c r="G173" s="2" t="s">
        <v>208</v>
      </c>
      <c r="H173">
        <v>2024</v>
      </c>
      <c r="I173" s="6" t="s">
        <v>25</v>
      </c>
      <c r="J173" s="6" t="s">
        <v>36</v>
      </c>
      <c r="K173" s="1">
        <v>214</v>
      </c>
      <c r="L173">
        <v>30168087</v>
      </c>
    </row>
    <row r="174" spans="1:12">
      <c r="A174" s="6" t="s">
        <v>219</v>
      </c>
      <c r="B174" s="6" t="s">
        <v>220</v>
      </c>
      <c r="C174" s="2" t="s">
        <v>25</v>
      </c>
      <c r="D174" s="1">
        <v>3850</v>
      </c>
      <c r="E174" s="2" t="s">
        <v>28</v>
      </c>
      <c r="F174" s="2" t="s">
        <v>34</v>
      </c>
      <c r="G174" s="2" t="s">
        <v>208</v>
      </c>
      <c r="H174">
        <v>2024</v>
      </c>
      <c r="I174" s="6" t="s">
        <v>25</v>
      </c>
      <c r="J174" s="6" t="s">
        <v>36</v>
      </c>
      <c r="K174" s="1">
        <v>3850</v>
      </c>
      <c r="L174">
        <v>30123777</v>
      </c>
    </row>
    <row r="175" spans="1:12">
      <c r="A175" s="6" t="s">
        <v>221</v>
      </c>
      <c r="B175" s="6" t="s">
        <v>222</v>
      </c>
      <c r="C175" s="2" t="s">
        <v>25</v>
      </c>
      <c r="D175" s="1">
        <v>5100</v>
      </c>
      <c r="E175" s="2" t="s">
        <v>28</v>
      </c>
      <c r="F175" s="2" t="s">
        <v>34</v>
      </c>
      <c r="G175" s="2" t="s">
        <v>208</v>
      </c>
      <c r="H175">
        <v>2024</v>
      </c>
      <c r="I175" s="6" t="s">
        <v>25</v>
      </c>
      <c r="J175" s="6" t="s">
        <v>36</v>
      </c>
      <c r="K175" s="1">
        <v>5100</v>
      </c>
      <c r="L175">
        <v>30121688</v>
      </c>
    </row>
    <row r="176" spans="1:12">
      <c r="A176" s="6" t="s">
        <v>223</v>
      </c>
      <c r="B176" s="6" t="s">
        <v>224</v>
      </c>
      <c r="C176" s="2" t="s">
        <v>25</v>
      </c>
      <c r="D176" s="1">
        <v>1985</v>
      </c>
      <c r="E176" s="2" t="s">
        <v>28</v>
      </c>
      <c r="F176" s="2" t="s">
        <v>34</v>
      </c>
      <c r="G176" s="2" t="s">
        <v>208</v>
      </c>
      <c r="H176">
        <v>2024</v>
      </c>
      <c r="I176" s="6" t="s">
        <v>25</v>
      </c>
      <c r="J176" s="6" t="s">
        <v>36</v>
      </c>
      <c r="K176" s="1">
        <v>1985</v>
      </c>
      <c r="L176">
        <v>30053380</v>
      </c>
    </row>
    <row r="177" spans="1:12">
      <c r="A177" s="6" t="s">
        <v>56</v>
      </c>
      <c r="B177" s="6" t="s">
        <v>225</v>
      </c>
      <c r="C177" s="2" t="s">
        <v>25</v>
      </c>
      <c r="D177" s="1">
        <v>940</v>
      </c>
      <c r="E177" s="2" t="s">
        <v>28</v>
      </c>
      <c r="F177" s="2" t="s">
        <v>34</v>
      </c>
      <c r="G177" s="2" t="s">
        <v>208</v>
      </c>
      <c r="H177">
        <v>2024</v>
      </c>
      <c r="I177" s="6" t="s">
        <v>25</v>
      </c>
      <c r="J177" s="6" t="s">
        <v>36</v>
      </c>
      <c r="K177" s="1">
        <v>940</v>
      </c>
      <c r="L177">
        <v>30051922</v>
      </c>
    </row>
    <row r="178" spans="1:12">
      <c r="A178" s="6" t="s">
        <v>86</v>
      </c>
      <c r="B178" s="6" t="s">
        <v>226</v>
      </c>
      <c r="C178" s="2" t="s">
        <v>25</v>
      </c>
      <c r="D178" s="1">
        <v>689.52</v>
      </c>
      <c r="E178" s="2" t="s">
        <v>28</v>
      </c>
      <c r="F178" s="2" t="s">
        <v>34</v>
      </c>
      <c r="G178" s="2" t="s">
        <v>208</v>
      </c>
      <c r="H178">
        <v>2024</v>
      </c>
      <c r="I178" s="6" t="s">
        <v>25</v>
      </c>
      <c r="J178" s="6" t="s">
        <v>36</v>
      </c>
      <c r="K178" s="1">
        <v>689.52</v>
      </c>
      <c r="L178">
        <v>29978127</v>
      </c>
    </row>
    <row r="179" spans="1:12">
      <c r="A179" s="6" t="s">
        <v>72</v>
      </c>
      <c r="B179" s="6" t="s">
        <v>227</v>
      </c>
      <c r="C179" s="2" t="s">
        <v>25</v>
      </c>
      <c r="D179" s="1">
        <v>2459.98</v>
      </c>
      <c r="E179" s="2" t="s">
        <v>28</v>
      </c>
      <c r="F179" s="2" t="s">
        <v>34</v>
      </c>
      <c r="G179" s="2" t="s">
        <v>208</v>
      </c>
      <c r="H179">
        <v>2024</v>
      </c>
      <c r="I179" s="6" t="s">
        <v>25</v>
      </c>
      <c r="J179" s="6" t="s">
        <v>36</v>
      </c>
      <c r="K179" s="1">
        <v>2459.98</v>
      </c>
      <c r="L179">
        <v>29939378</v>
      </c>
    </row>
    <row r="180" spans="1:12">
      <c r="A180" s="6" t="s">
        <v>228</v>
      </c>
      <c r="B180" s="6" t="s">
        <v>229</v>
      </c>
      <c r="C180" s="2" t="s">
        <v>25</v>
      </c>
      <c r="D180" s="1">
        <v>56324.4</v>
      </c>
      <c r="E180" s="2" t="s">
        <v>28</v>
      </c>
      <c r="F180" s="2" t="s">
        <v>34</v>
      </c>
      <c r="G180" s="2" t="s">
        <v>208</v>
      </c>
      <c r="H180">
        <v>2024</v>
      </c>
      <c r="I180" s="6" t="s">
        <v>25</v>
      </c>
      <c r="J180" s="6" t="s">
        <v>36</v>
      </c>
      <c r="K180" s="1">
        <v>56324.4</v>
      </c>
      <c r="L180">
        <v>29938364</v>
      </c>
    </row>
    <row r="181" spans="1:12">
      <c r="A181" s="6" t="s">
        <v>230</v>
      </c>
      <c r="B181" s="6" t="s">
        <v>231</v>
      </c>
      <c r="C181" s="2" t="s">
        <v>25</v>
      </c>
      <c r="D181" s="1">
        <v>11088</v>
      </c>
      <c r="E181" s="2" t="s">
        <v>28</v>
      </c>
      <c r="F181" s="2" t="s">
        <v>34</v>
      </c>
      <c r="G181" s="2" t="s">
        <v>208</v>
      </c>
      <c r="H181">
        <v>2024</v>
      </c>
      <c r="I181" s="6" t="s">
        <v>232</v>
      </c>
      <c r="J181" s="6" t="s">
        <v>36</v>
      </c>
      <c r="K181" s="1">
        <v>11088</v>
      </c>
      <c r="L181">
        <v>29923043</v>
      </c>
    </row>
    <row r="182" spans="1:12">
      <c r="A182" s="6" t="s">
        <v>233</v>
      </c>
      <c r="B182" s="6" t="s">
        <v>234</v>
      </c>
      <c r="C182" s="2" t="s">
        <v>25</v>
      </c>
      <c r="D182" s="1">
        <v>15408</v>
      </c>
      <c r="E182" s="2" t="s">
        <v>28</v>
      </c>
      <c r="F182" s="2" t="s">
        <v>34</v>
      </c>
      <c r="G182" s="2" t="s">
        <v>208</v>
      </c>
      <c r="H182">
        <v>2024</v>
      </c>
      <c r="I182" s="6" t="s">
        <v>232</v>
      </c>
      <c r="J182" s="6" t="s">
        <v>36</v>
      </c>
      <c r="K182" s="1">
        <v>15408</v>
      </c>
      <c r="L182">
        <v>29920492</v>
      </c>
    </row>
    <row r="183" spans="1:12">
      <c r="A183" s="6" t="s">
        <v>77</v>
      </c>
      <c r="B183" s="6" t="s">
        <v>235</v>
      </c>
      <c r="C183" s="2" t="s">
        <v>25</v>
      </c>
      <c r="D183" s="1">
        <v>1526</v>
      </c>
      <c r="E183" s="2" t="s">
        <v>28</v>
      </c>
      <c r="F183" s="2" t="s">
        <v>34</v>
      </c>
      <c r="G183" s="2" t="s">
        <v>208</v>
      </c>
      <c r="H183">
        <v>2024</v>
      </c>
      <c r="I183" s="6" t="s">
        <v>25</v>
      </c>
      <c r="J183" s="6" t="s">
        <v>36</v>
      </c>
      <c r="K183" s="1">
        <v>1526</v>
      </c>
      <c r="L183">
        <v>29918299</v>
      </c>
    </row>
    <row r="184" spans="1:12">
      <c r="A184" s="6" t="s">
        <v>37</v>
      </c>
      <c r="B184" s="6" t="s">
        <v>236</v>
      </c>
      <c r="C184" s="2" t="s">
        <v>25</v>
      </c>
      <c r="D184" s="1">
        <v>192</v>
      </c>
      <c r="E184" s="2" t="s">
        <v>28</v>
      </c>
      <c r="F184" s="2" t="s">
        <v>34</v>
      </c>
      <c r="G184" s="2" t="s">
        <v>208</v>
      </c>
      <c r="H184">
        <v>2024</v>
      </c>
      <c r="I184" s="6" t="s">
        <v>25</v>
      </c>
      <c r="J184" s="6" t="s">
        <v>36</v>
      </c>
      <c r="K184" s="1">
        <v>192</v>
      </c>
      <c r="L184">
        <v>29917798</v>
      </c>
    </row>
    <row r="185" spans="1:12">
      <c r="A185" s="6" t="s">
        <v>237</v>
      </c>
      <c r="B185" s="6" t="s">
        <v>238</v>
      </c>
      <c r="C185" s="2" t="s">
        <v>25</v>
      </c>
      <c r="D185" s="1">
        <v>1460</v>
      </c>
      <c r="E185" s="2" t="s">
        <v>28</v>
      </c>
      <c r="F185" s="2" t="s">
        <v>34</v>
      </c>
      <c r="G185" s="2" t="s">
        <v>208</v>
      </c>
      <c r="H185">
        <v>2024</v>
      </c>
      <c r="I185" s="6" t="s">
        <v>25</v>
      </c>
      <c r="J185" s="6" t="s">
        <v>36</v>
      </c>
      <c r="K185" s="1">
        <v>1460</v>
      </c>
      <c r="L185">
        <v>29916861</v>
      </c>
    </row>
    <row r="186" spans="1:12">
      <c r="A186" s="6" t="s">
        <v>47</v>
      </c>
      <c r="B186" s="6" t="s">
        <v>239</v>
      </c>
      <c r="C186" s="2" t="s">
        <v>25</v>
      </c>
      <c r="D186" s="1">
        <v>1880</v>
      </c>
      <c r="E186" s="2" t="s">
        <v>28</v>
      </c>
      <c r="F186" s="2" t="s">
        <v>34</v>
      </c>
      <c r="G186" s="2" t="s">
        <v>208</v>
      </c>
      <c r="H186">
        <v>2024</v>
      </c>
      <c r="I186" s="6" t="s">
        <v>25</v>
      </c>
      <c r="J186" s="6" t="s">
        <v>36</v>
      </c>
      <c r="K186" s="1">
        <v>1880</v>
      </c>
      <c r="L186">
        <v>29914547</v>
      </c>
    </row>
    <row r="187" spans="1:12">
      <c r="A187" s="6" t="s">
        <v>62</v>
      </c>
      <c r="B187" s="6" t="s">
        <v>240</v>
      </c>
      <c r="C187" s="2" t="s">
        <v>25</v>
      </c>
      <c r="D187" s="1">
        <v>885</v>
      </c>
      <c r="E187" s="2" t="s">
        <v>28</v>
      </c>
      <c r="F187" s="2" t="s">
        <v>34</v>
      </c>
      <c r="G187" s="2" t="s">
        <v>208</v>
      </c>
      <c r="H187">
        <v>2024</v>
      </c>
      <c r="I187" s="6" t="s">
        <v>25</v>
      </c>
      <c r="J187" s="6" t="s">
        <v>36</v>
      </c>
      <c r="K187" s="1">
        <v>885</v>
      </c>
      <c r="L187">
        <v>29911508</v>
      </c>
    </row>
    <row r="188" spans="1:12">
      <c r="A188" s="6" t="s">
        <v>241</v>
      </c>
      <c r="B188" s="6" t="s">
        <v>242</v>
      </c>
      <c r="C188" s="2" t="s">
        <v>25</v>
      </c>
      <c r="D188" s="1">
        <v>360</v>
      </c>
      <c r="E188" s="2" t="s">
        <v>28</v>
      </c>
      <c r="F188" s="2" t="s">
        <v>34</v>
      </c>
      <c r="G188" s="2" t="s">
        <v>243</v>
      </c>
      <c r="H188">
        <v>2024</v>
      </c>
      <c r="I188" s="6" t="s">
        <v>25</v>
      </c>
      <c r="J188" s="6" t="s">
        <v>36</v>
      </c>
      <c r="K188" s="1">
        <v>360</v>
      </c>
      <c r="L188">
        <v>29878443</v>
      </c>
    </row>
    <row r="189" spans="1:12">
      <c r="A189" s="6" t="s">
        <v>72</v>
      </c>
      <c r="B189" s="6" t="s">
        <v>73</v>
      </c>
      <c r="C189" s="2" t="s">
        <v>25</v>
      </c>
      <c r="D189" s="1">
        <v>54.67</v>
      </c>
      <c r="E189" s="2" t="s">
        <v>28</v>
      </c>
      <c r="F189" s="2" t="s">
        <v>34</v>
      </c>
      <c r="G189" s="2" t="s">
        <v>243</v>
      </c>
      <c r="H189">
        <v>2024</v>
      </c>
      <c r="I189" s="6" t="s">
        <v>25</v>
      </c>
      <c r="J189" s="6" t="s">
        <v>36</v>
      </c>
      <c r="K189" s="1">
        <v>54.67</v>
      </c>
      <c r="L189">
        <v>29878239</v>
      </c>
    </row>
    <row r="190" spans="1:12">
      <c r="A190" s="6" t="s">
        <v>62</v>
      </c>
      <c r="B190" s="6" t="s">
        <v>240</v>
      </c>
      <c r="C190" s="2" t="s">
        <v>25</v>
      </c>
      <c r="D190" s="1">
        <v>310</v>
      </c>
      <c r="E190" s="2" t="s">
        <v>28</v>
      </c>
      <c r="F190" s="2" t="s">
        <v>34</v>
      </c>
      <c r="G190" s="2" t="s">
        <v>243</v>
      </c>
      <c r="H190">
        <v>2024</v>
      </c>
      <c r="I190" s="6" t="s">
        <v>25</v>
      </c>
      <c r="J190" s="6" t="s">
        <v>36</v>
      </c>
      <c r="K190" s="1">
        <v>310</v>
      </c>
      <c r="L190">
        <v>29826986</v>
      </c>
    </row>
    <row r="191" spans="1:12">
      <c r="A191" s="6" t="s">
        <v>62</v>
      </c>
      <c r="B191" s="6" t="s">
        <v>244</v>
      </c>
      <c r="C191" s="2" t="s">
        <v>25</v>
      </c>
      <c r="D191" s="1">
        <v>1143</v>
      </c>
      <c r="E191" s="2" t="s">
        <v>28</v>
      </c>
      <c r="F191" s="2" t="s">
        <v>34</v>
      </c>
      <c r="G191" s="2" t="s">
        <v>243</v>
      </c>
      <c r="H191">
        <v>2024</v>
      </c>
      <c r="I191" s="6" t="s">
        <v>25</v>
      </c>
      <c r="J191" s="6" t="s">
        <v>36</v>
      </c>
      <c r="K191" s="1">
        <v>1143</v>
      </c>
      <c r="L191">
        <v>29826966</v>
      </c>
    </row>
    <row r="192" spans="1:12">
      <c r="A192" s="6" t="s">
        <v>51</v>
      </c>
      <c r="B192" s="6" t="s">
        <v>58</v>
      </c>
      <c r="C192" s="2" t="s">
        <v>25</v>
      </c>
      <c r="D192" s="1">
        <v>564</v>
      </c>
      <c r="E192" s="2" t="s">
        <v>28</v>
      </c>
      <c r="F192" s="2" t="s">
        <v>34</v>
      </c>
      <c r="G192" s="2" t="s">
        <v>243</v>
      </c>
      <c r="H192">
        <v>2024</v>
      </c>
      <c r="I192" s="6" t="s">
        <v>25</v>
      </c>
      <c r="J192" s="6" t="s">
        <v>36</v>
      </c>
      <c r="K192" s="1">
        <v>564</v>
      </c>
      <c r="L192">
        <v>29826882</v>
      </c>
    </row>
    <row r="193" spans="1:12">
      <c r="A193" s="6" t="s">
        <v>65</v>
      </c>
      <c r="B193" s="6" t="s">
        <v>245</v>
      </c>
      <c r="C193" s="2" t="s">
        <v>25</v>
      </c>
      <c r="D193" s="1">
        <v>1450</v>
      </c>
      <c r="E193" s="2" t="s">
        <v>28</v>
      </c>
      <c r="F193" s="2" t="s">
        <v>34</v>
      </c>
      <c r="G193" s="2" t="s">
        <v>243</v>
      </c>
      <c r="H193">
        <v>2024</v>
      </c>
      <c r="I193" s="6" t="s">
        <v>25</v>
      </c>
      <c r="J193" s="6" t="s">
        <v>36</v>
      </c>
      <c r="K193" s="1">
        <v>1450</v>
      </c>
      <c r="L193">
        <v>29826862</v>
      </c>
    </row>
    <row r="194" spans="1:12">
      <c r="A194" s="6" t="s">
        <v>195</v>
      </c>
      <c r="B194" s="6" t="s">
        <v>246</v>
      </c>
      <c r="C194" s="2" t="s">
        <v>25</v>
      </c>
      <c r="D194" s="1">
        <v>465</v>
      </c>
      <c r="E194" s="2" t="s">
        <v>28</v>
      </c>
      <c r="F194" s="2" t="s">
        <v>34</v>
      </c>
      <c r="G194" s="2" t="s">
        <v>243</v>
      </c>
      <c r="H194">
        <v>2024</v>
      </c>
      <c r="I194" s="6" t="s">
        <v>25</v>
      </c>
      <c r="J194" s="6" t="s">
        <v>36</v>
      </c>
      <c r="K194" s="1">
        <v>465</v>
      </c>
      <c r="L194">
        <v>29826456</v>
      </c>
    </row>
    <row r="195" spans="1:12">
      <c r="A195" s="6" t="s">
        <v>45</v>
      </c>
      <c r="B195" s="6" t="s">
        <v>247</v>
      </c>
      <c r="C195" s="2" t="s">
        <v>25</v>
      </c>
      <c r="D195" s="1">
        <v>204.5</v>
      </c>
      <c r="E195" s="2" t="s">
        <v>28</v>
      </c>
      <c r="F195" s="2" t="s">
        <v>34</v>
      </c>
      <c r="G195" s="2" t="s">
        <v>243</v>
      </c>
      <c r="H195">
        <v>2024</v>
      </c>
      <c r="I195" s="6" t="s">
        <v>25</v>
      </c>
      <c r="J195" s="6" t="s">
        <v>36</v>
      </c>
      <c r="K195" s="1">
        <v>204.5</v>
      </c>
      <c r="L195">
        <v>29826278</v>
      </c>
    </row>
    <row r="196" spans="1:12">
      <c r="A196" s="6" t="s">
        <v>37</v>
      </c>
      <c r="B196" s="6" t="s">
        <v>38</v>
      </c>
      <c r="C196" s="2" t="s">
        <v>25</v>
      </c>
      <c r="D196" s="1">
        <v>677</v>
      </c>
      <c r="E196" s="2" t="s">
        <v>28</v>
      </c>
      <c r="F196" s="2" t="s">
        <v>34</v>
      </c>
      <c r="G196" s="2" t="s">
        <v>243</v>
      </c>
      <c r="H196">
        <v>2024</v>
      </c>
      <c r="I196" s="6" t="s">
        <v>25</v>
      </c>
      <c r="J196" s="6" t="s">
        <v>36</v>
      </c>
      <c r="K196" s="1">
        <v>677</v>
      </c>
      <c r="L196">
        <v>29823096</v>
      </c>
    </row>
    <row r="197" spans="1:12">
      <c r="A197" s="6" t="s">
        <v>47</v>
      </c>
      <c r="B197" s="6" t="s">
        <v>248</v>
      </c>
      <c r="C197" s="2" t="s">
        <v>25</v>
      </c>
      <c r="D197" s="1">
        <v>1340</v>
      </c>
      <c r="E197" s="2" t="s">
        <v>28</v>
      </c>
      <c r="F197" s="2" t="s">
        <v>34</v>
      </c>
      <c r="G197" s="2" t="s">
        <v>243</v>
      </c>
      <c r="H197">
        <v>2024</v>
      </c>
      <c r="I197" s="6" t="s">
        <v>25</v>
      </c>
      <c r="J197" s="6" t="s">
        <v>36</v>
      </c>
      <c r="K197" s="1">
        <v>1340</v>
      </c>
      <c r="L197">
        <v>29822277</v>
      </c>
    </row>
    <row r="198" spans="1:12">
      <c r="A198" s="6" t="s">
        <v>77</v>
      </c>
      <c r="B198" s="6" t="s">
        <v>100</v>
      </c>
      <c r="C198" s="2" t="s">
        <v>25</v>
      </c>
      <c r="D198" s="1">
        <v>4977</v>
      </c>
      <c r="E198" s="2" t="s">
        <v>28</v>
      </c>
      <c r="F198" s="2" t="s">
        <v>34</v>
      </c>
      <c r="G198" s="2" t="s">
        <v>243</v>
      </c>
      <c r="H198">
        <v>2024</v>
      </c>
      <c r="I198" s="6" t="s">
        <v>25</v>
      </c>
      <c r="J198" s="6" t="s">
        <v>36</v>
      </c>
      <c r="K198" s="1">
        <v>4977</v>
      </c>
      <c r="L198">
        <v>29820897</v>
      </c>
    </row>
    <row r="199" spans="1:12">
      <c r="A199" s="6" t="s">
        <v>39</v>
      </c>
      <c r="B199" s="6" t="s">
        <v>249</v>
      </c>
      <c r="C199" s="2" t="s">
        <v>25</v>
      </c>
      <c r="D199" s="1">
        <v>3421</v>
      </c>
      <c r="E199" s="2" t="s">
        <v>28</v>
      </c>
      <c r="F199" s="2" t="s">
        <v>34</v>
      </c>
      <c r="G199" s="2" t="s">
        <v>243</v>
      </c>
      <c r="H199">
        <v>2024</v>
      </c>
      <c r="I199" s="6" t="s">
        <v>25</v>
      </c>
      <c r="J199" s="6" t="s">
        <v>36</v>
      </c>
      <c r="K199" s="1">
        <v>3421</v>
      </c>
      <c r="L199">
        <v>29819670</v>
      </c>
    </row>
    <row r="200" spans="1:12">
      <c r="A200" s="6" t="s">
        <v>250</v>
      </c>
      <c r="B200" s="6" t="s">
        <v>251</v>
      </c>
      <c r="C200" s="2" t="s">
        <v>25</v>
      </c>
      <c r="D200" s="1">
        <v>2732.95</v>
      </c>
      <c r="E200" s="2" t="s">
        <v>28</v>
      </c>
      <c r="F200" s="2" t="s">
        <v>34</v>
      </c>
      <c r="G200" s="2" t="s">
        <v>243</v>
      </c>
      <c r="H200">
        <v>2024</v>
      </c>
      <c r="I200" s="6" t="s">
        <v>25</v>
      </c>
      <c r="J200" s="6" t="s">
        <v>36</v>
      </c>
      <c r="K200" s="1">
        <v>2732.95</v>
      </c>
      <c r="L200">
        <v>29681673</v>
      </c>
    </row>
    <row r="201" spans="1:12">
      <c r="A201" s="6" t="s">
        <v>39</v>
      </c>
      <c r="B201" s="6" t="s">
        <v>252</v>
      </c>
      <c r="C201" s="2" t="s">
        <v>25</v>
      </c>
      <c r="D201" s="1">
        <v>652</v>
      </c>
      <c r="E201" s="2" t="s">
        <v>28</v>
      </c>
      <c r="F201" s="2" t="s">
        <v>34</v>
      </c>
      <c r="G201" s="2" t="s">
        <v>243</v>
      </c>
      <c r="H201">
        <v>2024</v>
      </c>
      <c r="I201" s="6" t="s">
        <v>25</v>
      </c>
      <c r="J201" s="6" t="s">
        <v>36</v>
      </c>
      <c r="K201" s="1">
        <v>652</v>
      </c>
      <c r="L201">
        <v>29647264</v>
      </c>
    </row>
    <row r="202" spans="1:12">
      <c r="A202" s="6" t="s">
        <v>253</v>
      </c>
      <c r="B202" s="6" t="s">
        <v>254</v>
      </c>
      <c r="C202" s="2" t="s">
        <v>25</v>
      </c>
      <c r="D202" s="1">
        <v>1080</v>
      </c>
      <c r="E202" s="2" t="s">
        <v>28</v>
      </c>
      <c r="F202" s="2" t="s">
        <v>34</v>
      </c>
      <c r="G202" s="2" t="s">
        <v>243</v>
      </c>
      <c r="H202">
        <v>2024</v>
      </c>
      <c r="I202" s="6" t="s">
        <v>25</v>
      </c>
      <c r="J202" s="6" t="s">
        <v>36</v>
      </c>
      <c r="K202" s="1">
        <v>1080</v>
      </c>
      <c r="L202">
        <v>29646624</v>
      </c>
    </row>
    <row r="203" spans="1:12">
      <c r="A203" s="6" t="s">
        <v>41</v>
      </c>
      <c r="B203" s="6" t="s">
        <v>64</v>
      </c>
      <c r="C203" s="2" t="s">
        <v>25</v>
      </c>
      <c r="D203" s="1">
        <v>2804</v>
      </c>
      <c r="E203" s="2" t="s">
        <v>28</v>
      </c>
      <c r="F203" s="2" t="s">
        <v>34</v>
      </c>
      <c r="G203" s="2" t="s">
        <v>243</v>
      </c>
      <c r="H203">
        <v>2024</v>
      </c>
      <c r="I203" s="6" t="s">
        <v>25</v>
      </c>
      <c r="J203" s="6" t="s">
        <v>36</v>
      </c>
      <c r="K203" s="1">
        <v>2804</v>
      </c>
      <c r="L203">
        <v>29646416</v>
      </c>
    </row>
    <row r="204" spans="1:12">
      <c r="A204" s="6" t="s">
        <v>51</v>
      </c>
      <c r="B204" s="6" t="s">
        <v>255</v>
      </c>
      <c r="C204" s="2" t="s">
        <v>25</v>
      </c>
      <c r="D204" s="1">
        <v>240</v>
      </c>
      <c r="E204" s="2" t="s">
        <v>28</v>
      </c>
      <c r="F204" s="2" t="s">
        <v>34</v>
      </c>
      <c r="G204" s="2" t="s">
        <v>243</v>
      </c>
      <c r="H204">
        <v>2024</v>
      </c>
      <c r="I204" s="6" t="s">
        <v>25</v>
      </c>
      <c r="J204" s="6" t="s">
        <v>36</v>
      </c>
      <c r="K204" s="1">
        <v>240</v>
      </c>
      <c r="L204">
        <v>29645968</v>
      </c>
    </row>
    <row r="205" spans="1:12">
      <c r="A205" s="6" t="s">
        <v>256</v>
      </c>
      <c r="B205" s="6" t="s">
        <v>257</v>
      </c>
      <c r="C205" s="2" t="s">
        <v>25</v>
      </c>
      <c r="D205" s="1">
        <v>12850</v>
      </c>
      <c r="E205" s="2" t="s">
        <v>28</v>
      </c>
      <c r="F205" s="2" t="s">
        <v>34</v>
      </c>
      <c r="G205" s="2" t="s">
        <v>243</v>
      </c>
      <c r="H205">
        <v>2024</v>
      </c>
      <c r="I205" s="6" t="s">
        <v>25</v>
      </c>
      <c r="J205" s="6" t="s">
        <v>36</v>
      </c>
      <c r="K205" s="1">
        <v>12850</v>
      </c>
      <c r="L205">
        <v>29645780</v>
      </c>
    </row>
    <row r="206" spans="1:12">
      <c r="A206" s="6" t="s">
        <v>107</v>
      </c>
      <c r="B206" s="6" t="s">
        <v>258</v>
      </c>
      <c r="C206" s="2" t="s">
        <v>25</v>
      </c>
      <c r="D206" s="1">
        <v>11000</v>
      </c>
      <c r="E206" s="2" t="s">
        <v>28</v>
      </c>
      <c r="F206" s="2" t="s">
        <v>34</v>
      </c>
      <c r="G206" s="2" t="s">
        <v>243</v>
      </c>
      <c r="H206">
        <v>2024</v>
      </c>
      <c r="I206" s="6" t="s">
        <v>25</v>
      </c>
      <c r="J206" s="6" t="s">
        <v>36</v>
      </c>
      <c r="K206" s="1">
        <v>11000</v>
      </c>
      <c r="L206">
        <v>29645469</v>
      </c>
    </row>
    <row r="207" spans="1:12">
      <c r="A207" s="6" t="s">
        <v>59</v>
      </c>
      <c r="B207" s="6" t="s">
        <v>60</v>
      </c>
      <c r="C207" s="2" t="s">
        <v>25</v>
      </c>
      <c r="D207" s="1">
        <v>1346</v>
      </c>
      <c r="E207" s="2" t="s">
        <v>28</v>
      </c>
      <c r="F207" s="2" t="s">
        <v>34</v>
      </c>
      <c r="G207" s="2" t="s">
        <v>259</v>
      </c>
      <c r="H207">
        <v>2024</v>
      </c>
      <c r="I207" s="6" t="s">
        <v>25</v>
      </c>
      <c r="J207" s="6" t="s">
        <v>36</v>
      </c>
      <c r="K207" s="1">
        <v>1346</v>
      </c>
      <c r="L207">
        <v>29575914</v>
      </c>
    </row>
    <row r="208" spans="1:12">
      <c r="A208" s="6" t="s">
        <v>77</v>
      </c>
      <c r="B208" s="6" t="s">
        <v>260</v>
      </c>
      <c r="C208" s="2" t="s">
        <v>25</v>
      </c>
      <c r="D208" s="1">
        <v>2760</v>
      </c>
      <c r="E208" s="2" t="s">
        <v>28</v>
      </c>
      <c r="F208" s="2" t="s">
        <v>34</v>
      </c>
      <c r="G208" s="2" t="s">
        <v>259</v>
      </c>
      <c r="H208">
        <v>2024</v>
      </c>
      <c r="I208" s="6" t="s">
        <v>25</v>
      </c>
      <c r="J208" s="6" t="s">
        <v>36</v>
      </c>
      <c r="K208" s="1">
        <v>2760</v>
      </c>
      <c r="L208">
        <v>29575726</v>
      </c>
    </row>
    <row r="209" spans="1:12">
      <c r="A209" s="6" t="s">
        <v>261</v>
      </c>
      <c r="B209" s="6" t="s">
        <v>262</v>
      </c>
      <c r="C209" s="2" t="s">
        <v>25</v>
      </c>
      <c r="D209" s="1">
        <v>20000</v>
      </c>
      <c r="E209" s="2" t="s">
        <v>28</v>
      </c>
      <c r="F209" s="2" t="s">
        <v>34</v>
      </c>
      <c r="G209" s="2" t="s">
        <v>259</v>
      </c>
      <c r="H209">
        <v>2024</v>
      </c>
      <c r="I209" s="6" t="s">
        <v>25</v>
      </c>
      <c r="J209" s="6" t="s">
        <v>36</v>
      </c>
      <c r="K209" s="1">
        <v>20000</v>
      </c>
      <c r="L209">
        <v>29541700</v>
      </c>
    </row>
    <row r="210" spans="1:12">
      <c r="A210" s="6" t="s">
        <v>211</v>
      </c>
      <c r="B210" s="6" t="s">
        <v>212</v>
      </c>
      <c r="C210" s="2" t="s">
        <v>25</v>
      </c>
      <c r="D210" s="1">
        <v>97000</v>
      </c>
      <c r="E210" s="2" t="s">
        <v>28</v>
      </c>
      <c r="F210" s="2" t="s">
        <v>34</v>
      </c>
      <c r="G210" s="2" t="s">
        <v>259</v>
      </c>
      <c r="H210">
        <v>2024</v>
      </c>
      <c r="I210" s="6" t="s">
        <v>25</v>
      </c>
      <c r="J210" s="6" t="s">
        <v>36</v>
      </c>
      <c r="K210" s="1">
        <v>97000</v>
      </c>
      <c r="L210">
        <v>29516937</v>
      </c>
    </row>
    <row r="211" spans="1:12">
      <c r="A211" s="6" t="s">
        <v>41</v>
      </c>
      <c r="B211" s="6" t="s">
        <v>263</v>
      </c>
      <c r="C211" s="2" t="s">
        <v>25</v>
      </c>
      <c r="D211" s="1">
        <v>3500</v>
      </c>
      <c r="E211" s="2" t="s">
        <v>28</v>
      </c>
      <c r="F211" s="2" t="s">
        <v>34</v>
      </c>
      <c r="G211" s="2" t="s">
        <v>259</v>
      </c>
      <c r="H211">
        <v>2024</v>
      </c>
      <c r="I211" s="6" t="s">
        <v>25</v>
      </c>
      <c r="J211" s="6" t="s">
        <v>36</v>
      </c>
      <c r="K211" s="1">
        <v>3500</v>
      </c>
      <c r="L211">
        <v>29482801</v>
      </c>
    </row>
    <row r="212" spans="1:12">
      <c r="A212" s="6" t="s">
        <v>261</v>
      </c>
      <c r="B212" s="6" t="s">
        <v>264</v>
      </c>
      <c r="C212" s="2" t="s">
        <v>25</v>
      </c>
      <c r="D212" s="1">
        <v>1500</v>
      </c>
      <c r="E212" s="2" t="s">
        <v>28</v>
      </c>
      <c r="F212" s="2" t="s">
        <v>34</v>
      </c>
      <c r="G212" s="2" t="s">
        <v>259</v>
      </c>
      <c r="H212">
        <v>2024</v>
      </c>
      <c r="I212" s="6" t="s">
        <v>25</v>
      </c>
      <c r="J212" s="6" t="s">
        <v>36</v>
      </c>
      <c r="K212" s="1">
        <v>1500</v>
      </c>
      <c r="L212">
        <v>29481533</v>
      </c>
    </row>
    <row r="213" spans="1:12">
      <c r="A213" s="6" t="s">
        <v>261</v>
      </c>
      <c r="B213" s="6" t="s">
        <v>265</v>
      </c>
      <c r="C213" s="2" t="s">
        <v>25</v>
      </c>
      <c r="D213" s="1">
        <v>3200</v>
      </c>
      <c r="E213" s="2" t="s">
        <v>28</v>
      </c>
      <c r="F213" s="2" t="s">
        <v>34</v>
      </c>
      <c r="G213" s="2" t="s">
        <v>259</v>
      </c>
      <c r="H213">
        <v>2024</v>
      </c>
      <c r="I213" s="6" t="s">
        <v>25</v>
      </c>
      <c r="J213" s="6" t="s">
        <v>36</v>
      </c>
      <c r="K213" s="1">
        <v>3200</v>
      </c>
      <c r="L213">
        <v>29480247</v>
      </c>
    </row>
    <row r="214" spans="1:12">
      <c r="A214" s="6" t="s">
        <v>41</v>
      </c>
      <c r="B214" s="6" t="s">
        <v>266</v>
      </c>
      <c r="C214" s="2" t="s">
        <v>25</v>
      </c>
      <c r="D214" s="1">
        <v>8750</v>
      </c>
      <c r="E214" s="2" t="s">
        <v>28</v>
      </c>
      <c r="F214" s="2" t="s">
        <v>34</v>
      </c>
      <c r="G214" s="2" t="s">
        <v>259</v>
      </c>
      <c r="H214">
        <v>2024</v>
      </c>
      <c r="I214" s="6" t="s">
        <v>25</v>
      </c>
      <c r="J214" s="6" t="s">
        <v>36</v>
      </c>
      <c r="K214" s="1">
        <v>8750</v>
      </c>
      <c r="L214">
        <v>29479874</v>
      </c>
    </row>
    <row r="215" spans="1:12">
      <c r="A215" s="6" t="s">
        <v>267</v>
      </c>
      <c r="B215" s="6" t="s">
        <v>268</v>
      </c>
      <c r="C215" s="2" t="s">
        <v>25</v>
      </c>
      <c r="D215" s="1">
        <v>457</v>
      </c>
      <c r="E215" s="2" t="s">
        <v>28</v>
      </c>
      <c r="F215" s="2" t="s">
        <v>34</v>
      </c>
      <c r="G215" s="2" t="s">
        <v>259</v>
      </c>
      <c r="H215">
        <v>2024</v>
      </c>
      <c r="I215" s="6" t="s">
        <v>25</v>
      </c>
      <c r="J215" s="6" t="s">
        <v>36</v>
      </c>
      <c r="K215" s="1">
        <v>457</v>
      </c>
      <c r="L215">
        <v>29464294</v>
      </c>
    </row>
    <row r="216" spans="1:12">
      <c r="A216" s="6" t="s">
        <v>39</v>
      </c>
      <c r="B216" s="6" t="s">
        <v>118</v>
      </c>
      <c r="C216" s="2" t="s">
        <v>25</v>
      </c>
      <c r="D216" s="1">
        <v>1016</v>
      </c>
      <c r="E216" s="2" t="s">
        <v>28</v>
      </c>
      <c r="F216" s="2" t="s">
        <v>34</v>
      </c>
      <c r="G216" s="2" t="s">
        <v>259</v>
      </c>
      <c r="H216">
        <v>2024</v>
      </c>
      <c r="I216" s="6" t="s">
        <v>25</v>
      </c>
      <c r="J216" s="6" t="s">
        <v>36</v>
      </c>
      <c r="K216" s="1">
        <v>1016</v>
      </c>
      <c r="L216">
        <v>29464193</v>
      </c>
    </row>
    <row r="217" spans="1:12">
      <c r="A217" s="6" t="s">
        <v>45</v>
      </c>
      <c r="B217" s="6" t="s">
        <v>269</v>
      </c>
      <c r="C217" s="2" t="s">
        <v>25</v>
      </c>
      <c r="D217" s="1">
        <v>1052</v>
      </c>
      <c r="E217" s="2" t="s">
        <v>28</v>
      </c>
      <c r="F217" s="2" t="s">
        <v>34</v>
      </c>
      <c r="G217" s="2" t="s">
        <v>259</v>
      </c>
      <c r="H217">
        <v>2024</v>
      </c>
      <c r="I217" s="6" t="s">
        <v>25</v>
      </c>
      <c r="J217" s="6" t="s">
        <v>36</v>
      </c>
      <c r="K217" s="1">
        <v>1052</v>
      </c>
      <c r="L217">
        <v>29463793</v>
      </c>
    </row>
    <row r="218" spans="1:12">
      <c r="A218" s="6" t="s">
        <v>270</v>
      </c>
      <c r="B218" s="6" t="s">
        <v>271</v>
      </c>
      <c r="C218" s="2" t="s">
        <v>25</v>
      </c>
      <c r="D218" s="1">
        <v>1080</v>
      </c>
      <c r="E218" s="2" t="s">
        <v>28</v>
      </c>
      <c r="F218" s="2" t="s">
        <v>34</v>
      </c>
      <c r="G218" s="2" t="s">
        <v>259</v>
      </c>
      <c r="H218">
        <v>2024</v>
      </c>
      <c r="I218" s="6" t="s">
        <v>25</v>
      </c>
      <c r="J218" s="6" t="s">
        <v>36</v>
      </c>
      <c r="K218" s="1">
        <v>1080</v>
      </c>
      <c r="L218">
        <v>29463620</v>
      </c>
    </row>
    <row r="219" spans="1:12">
      <c r="A219" s="6" t="s">
        <v>62</v>
      </c>
      <c r="B219" s="6" t="s">
        <v>160</v>
      </c>
      <c r="C219" s="2" t="s">
        <v>25</v>
      </c>
      <c r="D219" s="1">
        <v>495</v>
      </c>
      <c r="E219" s="2" t="s">
        <v>28</v>
      </c>
      <c r="F219" s="2" t="s">
        <v>34</v>
      </c>
      <c r="G219" s="2" t="s">
        <v>259</v>
      </c>
      <c r="H219">
        <v>2024</v>
      </c>
      <c r="I219" s="6" t="s">
        <v>25</v>
      </c>
      <c r="J219" s="6" t="s">
        <v>36</v>
      </c>
      <c r="K219" s="1">
        <v>495</v>
      </c>
      <c r="L219">
        <v>29462789</v>
      </c>
    </row>
    <row r="220" spans="1:12">
      <c r="A220" s="6" t="s">
        <v>43</v>
      </c>
      <c r="B220" s="6" t="s">
        <v>100</v>
      </c>
      <c r="C220" s="2" t="s">
        <v>25</v>
      </c>
      <c r="D220" s="1">
        <v>991</v>
      </c>
      <c r="E220" s="2" t="s">
        <v>28</v>
      </c>
      <c r="F220" s="2" t="s">
        <v>34</v>
      </c>
      <c r="G220" s="2" t="s">
        <v>259</v>
      </c>
      <c r="H220">
        <v>2024</v>
      </c>
      <c r="I220" s="6" t="s">
        <v>25</v>
      </c>
      <c r="J220" s="6" t="s">
        <v>36</v>
      </c>
      <c r="K220" s="1">
        <v>991</v>
      </c>
      <c r="L220">
        <v>29462662</v>
      </c>
    </row>
    <row r="221" spans="1:12">
      <c r="A221" s="6" t="s">
        <v>32</v>
      </c>
      <c r="B221" s="6" t="s">
        <v>33</v>
      </c>
      <c r="C221" s="2" t="s">
        <v>25</v>
      </c>
      <c r="D221" s="1">
        <v>6676.5</v>
      </c>
      <c r="E221" s="2" t="s">
        <v>28</v>
      </c>
      <c r="F221" s="2" t="s">
        <v>34</v>
      </c>
      <c r="G221" s="2" t="s">
        <v>259</v>
      </c>
      <c r="H221">
        <v>2024</v>
      </c>
      <c r="I221" s="6" t="s">
        <v>25</v>
      </c>
      <c r="J221" s="6" t="s">
        <v>36</v>
      </c>
      <c r="K221" s="1">
        <v>6676.5</v>
      </c>
      <c r="L221">
        <v>29462490</v>
      </c>
    </row>
    <row r="222" spans="1:12">
      <c r="A222" s="6" t="s">
        <v>37</v>
      </c>
      <c r="B222" s="6" t="s">
        <v>38</v>
      </c>
      <c r="C222" s="2" t="s">
        <v>25</v>
      </c>
      <c r="D222" s="1">
        <v>428.5</v>
      </c>
      <c r="E222" s="2" t="s">
        <v>28</v>
      </c>
      <c r="F222" s="2" t="s">
        <v>34</v>
      </c>
      <c r="G222" s="2" t="s">
        <v>259</v>
      </c>
      <c r="H222">
        <v>2024</v>
      </c>
      <c r="I222" s="6" t="s">
        <v>25</v>
      </c>
      <c r="J222" s="6" t="s">
        <v>36</v>
      </c>
      <c r="K222" s="1">
        <v>428.5</v>
      </c>
      <c r="L222">
        <v>29462364</v>
      </c>
    </row>
    <row r="223" spans="1:12">
      <c r="A223" s="6" t="s">
        <v>86</v>
      </c>
      <c r="B223" s="6" t="s">
        <v>272</v>
      </c>
      <c r="C223" s="2" t="s">
        <v>27</v>
      </c>
      <c r="D223" s="1">
        <v>33597.46</v>
      </c>
      <c r="E223" s="2" t="s">
        <v>28</v>
      </c>
      <c r="F223" s="2" t="s">
        <v>34</v>
      </c>
      <c r="G223" s="2" t="s">
        <v>259</v>
      </c>
      <c r="H223">
        <v>2024</v>
      </c>
      <c r="I223" s="6" t="s">
        <v>25</v>
      </c>
      <c r="J223" s="6" t="s">
        <v>31</v>
      </c>
      <c r="K223" s="1">
        <v>33597.46</v>
      </c>
      <c r="L223">
        <v>29356329</v>
      </c>
    </row>
    <row r="224" spans="1:12">
      <c r="A224" s="6" t="s">
        <v>43</v>
      </c>
      <c r="B224" s="6" t="s">
        <v>273</v>
      </c>
      <c r="C224" s="2" t="s">
        <v>25</v>
      </c>
      <c r="D224" s="1">
        <v>2850</v>
      </c>
      <c r="E224" s="2" t="s">
        <v>28</v>
      </c>
      <c r="F224" s="2" t="s">
        <v>34</v>
      </c>
      <c r="G224" s="2" t="s">
        <v>259</v>
      </c>
      <c r="H224">
        <v>2024</v>
      </c>
      <c r="I224" s="6" t="s">
        <v>25</v>
      </c>
      <c r="J224" s="6" t="s">
        <v>36</v>
      </c>
      <c r="K224" s="1">
        <v>2850</v>
      </c>
      <c r="L224">
        <v>29345986</v>
      </c>
    </row>
    <row r="225" spans="1:12">
      <c r="A225" s="6" t="s">
        <v>37</v>
      </c>
      <c r="B225" s="6" t="s">
        <v>274</v>
      </c>
      <c r="C225" s="2" t="s">
        <v>25</v>
      </c>
      <c r="D225" s="1">
        <v>86</v>
      </c>
      <c r="E225" s="2" t="s">
        <v>28</v>
      </c>
      <c r="F225" s="2" t="s">
        <v>34</v>
      </c>
      <c r="G225" s="2" t="s">
        <v>259</v>
      </c>
      <c r="H225">
        <v>2024</v>
      </c>
      <c r="I225" s="6" t="s">
        <v>25</v>
      </c>
      <c r="J225" s="6" t="s">
        <v>36</v>
      </c>
      <c r="K225" s="1">
        <v>86</v>
      </c>
      <c r="L225">
        <v>29316116</v>
      </c>
    </row>
    <row r="226" spans="1:12">
      <c r="A226" s="6" t="s">
        <v>43</v>
      </c>
      <c r="B226" s="6" t="s">
        <v>61</v>
      </c>
      <c r="C226" s="2" t="s">
        <v>25</v>
      </c>
      <c r="D226" s="1">
        <v>1393</v>
      </c>
      <c r="E226" s="2" t="s">
        <v>28</v>
      </c>
      <c r="F226" s="2" t="s">
        <v>34</v>
      </c>
      <c r="G226" s="2" t="s">
        <v>259</v>
      </c>
      <c r="H226">
        <v>2024</v>
      </c>
      <c r="I226" s="6" t="s">
        <v>25</v>
      </c>
      <c r="J226" s="6" t="s">
        <v>36</v>
      </c>
      <c r="K226" s="1">
        <v>1393</v>
      </c>
      <c r="L226">
        <v>29316015</v>
      </c>
    </row>
    <row r="227" spans="1:12">
      <c r="A227" s="6" t="s">
        <v>237</v>
      </c>
      <c r="B227" s="6" t="s">
        <v>118</v>
      </c>
      <c r="C227" s="2" t="s">
        <v>25</v>
      </c>
      <c r="D227" s="1">
        <v>2348</v>
      </c>
      <c r="E227" s="2" t="s">
        <v>28</v>
      </c>
      <c r="F227" s="2" t="s">
        <v>34</v>
      </c>
      <c r="G227" s="2" t="s">
        <v>259</v>
      </c>
      <c r="H227">
        <v>2024</v>
      </c>
      <c r="I227" s="6" t="s">
        <v>25</v>
      </c>
      <c r="J227" s="6" t="s">
        <v>36</v>
      </c>
      <c r="K227" s="1">
        <v>2348</v>
      </c>
      <c r="L227">
        <v>29315854</v>
      </c>
    </row>
    <row r="228" spans="1:12">
      <c r="A228" s="6" t="s">
        <v>49</v>
      </c>
      <c r="B228" s="6" t="s">
        <v>177</v>
      </c>
      <c r="C228" s="2" t="s">
        <v>25</v>
      </c>
      <c r="D228" s="1">
        <v>2405</v>
      </c>
      <c r="E228" s="2" t="s">
        <v>28</v>
      </c>
      <c r="F228" s="2" t="s">
        <v>34</v>
      </c>
      <c r="G228" s="2" t="s">
        <v>259</v>
      </c>
      <c r="H228">
        <v>2024</v>
      </c>
      <c r="I228" s="6" t="s">
        <v>25</v>
      </c>
      <c r="J228" s="6" t="s">
        <v>36</v>
      </c>
      <c r="K228" s="1">
        <v>2405</v>
      </c>
      <c r="L228">
        <v>29315664</v>
      </c>
    </row>
    <row r="229" spans="1:12">
      <c r="A229" s="6" t="s">
        <v>190</v>
      </c>
      <c r="B229" s="6" t="s">
        <v>275</v>
      </c>
      <c r="C229" s="2" t="s">
        <v>25</v>
      </c>
      <c r="D229" s="1">
        <v>137.5</v>
      </c>
      <c r="E229" s="2" t="s">
        <v>28</v>
      </c>
      <c r="F229" s="2" t="s">
        <v>34</v>
      </c>
      <c r="G229" s="2" t="s">
        <v>259</v>
      </c>
      <c r="H229">
        <v>2024</v>
      </c>
      <c r="I229" s="6" t="s">
        <v>25</v>
      </c>
      <c r="J229" s="6" t="s">
        <v>36</v>
      </c>
      <c r="K229" s="1">
        <v>137.5</v>
      </c>
      <c r="L229">
        <v>29308440</v>
      </c>
    </row>
    <row r="230" spans="1:12">
      <c r="A230" s="6" t="s">
        <v>62</v>
      </c>
      <c r="B230" s="6" t="s">
        <v>276</v>
      </c>
      <c r="C230" s="2" t="s">
        <v>25</v>
      </c>
      <c r="D230" s="1">
        <v>403</v>
      </c>
      <c r="E230" s="2" t="s">
        <v>28</v>
      </c>
      <c r="F230" s="2" t="s">
        <v>34</v>
      </c>
      <c r="G230" s="2" t="s">
        <v>259</v>
      </c>
      <c r="H230">
        <v>2024</v>
      </c>
      <c r="I230" s="6" t="s">
        <v>25</v>
      </c>
      <c r="J230" s="6" t="s">
        <v>36</v>
      </c>
      <c r="K230" s="1">
        <v>403</v>
      </c>
      <c r="L230">
        <v>29308020</v>
      </c>
    </row>
    <row r="231" spans="1:12">
      <c r="A231" s="6" t="s">
        <v>277</v>
      </c>
      <c r="B231" s="6" t="s">
        <v>278</v>
      </c>
      <c r="C231" s="2" t="s">
        <v>25</v>
      </c>
      <c r="D231" s="1">
        <v>538</v>
      </c>
      <c r="E231" s="2" t="s">
        <v>28</v>
      </c>
      <c r="F231" s="2" t="s">
        <v>34</v>
      </c>
      <c r="G231" s="2" t="s">
        <v>259</v>
      </c>
      <c r="H231">
        <v>2024</v>
      </c>
      <c r="I231" s="6" t="s">
        <v>25</v>
      </c>
      <c r="J231" s="6" t="s">
        <v>36</v>
      </c>
      <c r="K231" s="1">
        <v>538</v>
      </c>
      <c r="L231">
        <v>29305350</v>
      </c>
    </row>
    <row r="232" spans="1:12">
      <c r="A232" s="6" t="s">
        <v>47</v>
      </c>
      <c r="B232" s="6" t="s">
        <v>279</v>
      </c>
      <c r="C232" s="2" t="s">
        <v>25</v>
      </c>
      <c r="D232" s="1">
        <v>810</v>
      </c>
      <c r="E232" s="2" t="s">
        <v>28</v>
      </c>
      <c r="F232" s="2" t="s">
        <v>34</v>
      </c>
      <c r="G232" s="2" t="s">
        <v>259</v>
      </c>
      <c r="H232">
        <v>2024</v>
      </c>
      <c r="I232" s="6" t="s">
        <v>25</v>
      </c>
      <c r="J232" s="6" t="s">
        <v>36</v>
      </c>
      <c r="K232" s="1">
        <v>810</v>
      </c>
      <c r="L232">
        <v>29305124</v>
      </c>
    </row>
    <row r="233" spans="1:12">
      <c r="A233" s="6" t="s">
        <v>77</v>
      </c>
      <c r="B233" s="6" t="s">
        <v>100</v>
      </c>
      <c r="C233" s="2" t="s">
        <v>25</v>
      </c>
      <c r="D233" s="1">
        <v>1589</v>
      </c>
      <c r="E233" s="2" t="s">
        <v>28</v>
      </c>
      <c r="F233" s="2" t="s">
        <v>34</v>
      </c>
      <c r="G233" s="2" t="s">
        <v>259</v>
      </c>
      <c r="H233">
        <v>2024</v>
      </c>
      <c r="I233" s="6" t="s">
        <v>25</v>
      </c>
      <c r="J233" s="6" t="s">
        <v>36</v>
      </c>
      <c r="K233" s="1">
        <v>1589</v>
      </c>
      <c r="L233">
        <v>29304408</v>
      </c>
    </row>
    <row r="234" spans="1:12">
      <c r="A234" s="6" t="s">
        <v>56</v>
      </c>
      <c r="B234" s="6" t="s">
        <v>57</v>
      </c>
      <c r="C234" s="2" t="s">
        <v>25</v>
      </c>
      <c r="D234" s="1">
        <v>220</v>
      </c>
      <c r="E234" s="2" t="s">
        <v>28</v>
      </c>
      <c r="F234" s="2" t="s">
        <v>34</v>
      </c>
      <c r="G234" s="2" t="s">
        <v>259</v>
      </c>
      <c r="H234">
        <v>2024</v>
      </c>
      <c r="I234" s="6" t="s">
        <v>25</v>
      </c>
      <c r="J234" s="6" t="s">
        <v>36</v>
      </c>
      <c r="K234" s="1">
        <v>220</v>
      </c>
      <c r="L234">
        <v>29274644</v>
      </c>
    </row>
    <row r="235" spans="1:12">
      <c r="A235" s="6" t="s">
        <v>72</v>
      </c>
      <c r="B235" s="6" t="s">
        <v>280</v>
      </c>
      <c r="C235" s="2" t="s">
        <v>25</v>
      </c>
      <c r="D235" s="1">
        <v>1200</v>
      </c>
      <c r="E235" s="2" t="s">
        <v>28</v>
      </c>
      <c r="F235" s="2" t="s">
        <v>34</v>
      </c>
      <c r="G235" s="2" t="s">
        <v>281</v>
      </c>
      <c r="H235">
        <v>2024</v>
      </c>
      <c r="I235" s="6" t="s">
        <v>25</v>
      </c>
      <c r="J235" s="6" t="s">
        <v>36</v>
      </c>
      <c r="K235" s="1">
        <v>1200</v>
      </c>
      <c r="L235">
        <v>29226143</v>
      </c>
    </row>
    <row r="236" spans="1:12">
      <c r="A236" s="6" t="s">
        <v>282</v>
      </c>
      <c r="B236" s="6" t="s">
        <v>283</v>
      </c>
      <c r="C236" s="2" t="s">
        <v>25</v>
      </c>
      <c r="D236" s="1">
        <v>10000</v>
      </c>
      <c r="E236" s="2" t="s">
        <v>28</v>
      </c>
      <c r="F236" s="2" t="s">
        <v>34</v>
      </c>
      <c r="G236" s="2" t="s">
        <v>281</v>
      </c>
      <c r="H236">
        <v>2024</v>
      </c>
      <c r="I236" s="6" t="s">
        <v>25</v>
      </c>
      <c r="J236" s="6" t="s">
        <v>36</v>
      </c>
      <c r="K236" s="1">
        <v>10000</v>
      </c>
      <c r="L236">
        <v>29200702</v>
      </c>
    </row>
    <row r="237" spans="1:12">
      <c r="A237" s="6" t="s">
        <v>284</v>
      </c>
      <c r="B237" s="6" t="s">
        <v>285</v>
      </c>
      <c r="C237" s="2" t="s">
        <v>25</v>
      </c>
      <c r="D237" s="1">
        <v>296</v>
      </c>
      <c r="E237" s="2" t="s">
        <v>28</v>
      </c>
      <c r="F237" s="2" t="s">
        <v>34</v>
      </c>
      <c r="G237" s="2" t="s">
        <v>281</v>
      </c>
      <c r="H237">
        <v>2024</v>
      </c>
      <c r="I237" s="6" t="s">
        <v>25</v>
      </c>
      <c r="J237" s="6" t="s">
        <v>36</v>
      </c>
      <c r="K237" s="1">
        <v>296</v>
      </c>
      <c r="L237">
        <v>29157377</v>
      </c>
    </row>
    <row r="238" spans="1:12">
      <c r="A238" s="6" t="s">
        <v>286</v>
      </c>
      <c r="B238" s="6" t="s">
        <v>287</v>
      </c>
      <c r="C238" s="2" t="s">
        <v>25</v>
      </c>
      <c r="D238" s="1">
        <v>16165</v>
      </c>
      <c r="E238" s="2" t="s">
        <v>28</v>
      </c>
      <c r="F238" s="2" t="s">
        <v>34</v>
      </c>
      <c r="G238" s="2" t="s">
        <v>281</v>
      </c>
      <c r="H238">
        <v>2024</v>
      </c>
      <c r="I238" s="6" t="s">
        <v>25</v>
      </c>
      <c r="J238" s="6" t="s">
        <v>36</v>
      </c>
      <c r="K238" s="1">
        <v>16165</v>
      </c>
      <c r="L238">
        <v>29124993</v>
      </c>
    </row>
    <row r="239" spans="1:12">
      <c r="A239" s="6" t="s">
        <v>56</v>
      </c>
      <c r="B239" s="6" t="s">
        <v>105</v>
      </c>
      <c r="C239" s="2" t="s">
        <v>25</v>
      </c>
      <c r="D239" s="1">
        <v>220</v>
      </c>
      <c r="E239" s="2" t="s">
        <v>28</v>
      </c>
      <c r="F239" s="2" t="s">
        <v>34</v>
      </c>
      <c r="G239" s="2" t="s">
        <v>281</v>
      </c>
      <c r="H239">
        <v>2024</v>
      </c>
      <c r="I239" s="6" t="s">
        <v>25</v>
      </c>
      <c r="J239" s="6" t="s">
        <v>36</v>
      </c>
      <c r="K239" s="1">
        <v>220</v>
      </c>
      <c r="L239">
        <v>29124799</v>
      </c>
    </row>
    <row r="240" spans="1:12">
      <c r="A240" s="6" t="s">
        <v>39</v>
      </c>
      <c r="B240" s="6" t="s">
        <v>165</v>
      </c>
      <c r="C240" s="2" t="s">
        <v>25</v>
      </c>
      <c r="D240" s="1">
        <v>2185</v>
      </c>
      <c r="E240" s="2" t="s">
        <v>28</v>
      </c>
      <c r="F240" s="2" t="s">
        <v>34</v>
      </c>
      <c r="G240" s="2" t="s">
        <v>281</v>
      </c>
      <c r="H240">
        <v>2024</v>
      </c>
      <c r="I240" s="6" t="s">
        <v>25</v>
      </c>
      <c r="J240" s="6" t="s">
        <v>36</v>
      </c>
      <c r="K240" s="1">
        <v>2185</v>
      </c>
      <c r="L240">
        <v>29124775</v>
      </c>
    </row>
    <row r="241" spans="1:12">
      <c r="A241" s="6" t="s">
        <v>47</v>
      </c>
      <c r="B241" s="6" t="s">
        <v>288</v>
      </c>
      <c r="C241" s="2" t="s">
        <v>25</v>
      </c>
      <c r="D241" s="1">
        <v>1101</v>
      </c>
      <c r="E241" s="2" t="s">
        <v>28</v>
      </c>
      <c r="F241" s="2" t="s">
        <v>34</v>
      </c>
      <c r="G241" s="2" t="s">
        <v>281</v>
      </c>
      <c r="H241">
        <v>2024</v>
      </c>
      <c r="I241" s="6" t="s">
        <v>25</v>
      </c>
      <c r="J241" s="6" t="s">
        <v>36</v>
      </c>
      <c r="K241" s="1">
        <v>1101</v>
      </c>
      <c r="L241">
        <v>29124738</v>
      </c>
    </row>
    <row r="242" spans="1:12">
      <c r="A242" s="6" t="s">
        <v>32</v>
      </c>
      <c r="B242" s="6" t="s">
        <v>33</v>
      </c>
      <c r="C242" s="2" t="s">
        <v>25</v>
      </c>
      <c r="D242" s="1">
        <v>2322.5</v>
      </c>
      <c r="E242" s="2" t="s">
        <v>28</v>
      </c>
      <c r="F242" s="2" t="s">
        <v>34</v>
      </c>
      <c r="G242" s="2" t="s">
        <v>281</v>
      </c>
      <c r="H242">
        <v>2024</v>
      </c>
      <c r="I242" s="6" t="s">
        <v>25</v>
      </c>
      <c r="J242" s="6" t="s">
        <v>36</v>
      </c>
      <c r="K242" s="1">
        <v>2322.5</v>
      </c>
      <c r="L242">
        <v>29124580</v>
      </c>
    </row>
    <row r="243" spans="1:12">
      <c r="A243" s="6" t="s">
        <v>45</v>
      </c>
      <c r="B243" s="6" t="s">
        <v>289</v>
      </c>
      <c r="C243" s="2" t="s">
        <v>25</v>
      </c>
      <c r="D243" s="1">
        <v>1691</v>
      </c>
      <c r="E243" s="2" t="s">
        <v>28</v>
      </c>
      <c r="F243" s="2" t="s">
        <v>34</v>
      </c>
      <c r="G243" s="2" t="s">
        <v>281</v>
      </c>
      <c r="H243">
        <v>2024</v>
      </c>
      <c r="I243" s="6" t="s">
        <v>25</v>
      </c>
      <c r="J243" s="6" t="s">
        <v>36</v>
      </c>
      <c r="K243" s="1">
        <v>1691</v>
      </c>
      <c r="L243">
        <v>29122340</v>
      </c>
    </row>
    <row r="244" spans="1:12">
      <c r="A244" s="6" t="s">
        <v>62</v>
      </c>
      <c r="B244" s="6" t="s">
        <v>290</v>
      </c>
      <c r="C244" s="2" t="s">
        <v>25</v>
      </c>
      <c r="D244" s="1">
        <v>472</v>
      </c>
      <c r="E244" s="2" t="s">
        <v>28</v>
      </c>
      <c r="F244" s="2" t="s">
        <v>34</v>
      </c>
      <c r="G244" s="2" t="s">
        <v>281</v>
      </c>
      <c r="H244">
        <v>2024</v>
      </c>
      <c r="I244" s="6" t="s">
        <v>25</v>
      </c>
      <c r="J244" s="6" t="s">
        <v>36</v>
      </c>
      <c r="K244" s="1">
        <v>472</v>
      </c>
      <c r="L244">
        <v>29122074</v>
      </c>
    </row>
    <row r="245" spans="1:12">
      <c r="A245" s="6" t="s">
        <v>37</v>
      </c>
      <c r="B245" s="6" t="s">
        <v>291</v>
      </c>
      <c r="C245" s="2" t="s">
        <v>25</v>
      </c>
      <c r="D245" s="1">
        <v>423</v>
      </c>
      <c r="E245" s="2" t="s">
        <v>28</v>
      </c>
      <c r="F245" s="2" t="s">
        <v>34</v>
      </c>
      <c r="G245" s="2" t="s">
        <v>281</v>
      </c>
      <c r="H245">
        <v>2024</v>
      </c>
      <c r="I245" s="6" t="s">
        <v>25</v>
      </c>
      <c r="J245" s="6" t="s">
        <v>36</v>
      </c>
      <c r="K245" s="1">
        <v>423</v>
      </c>
      <c r="L245">
        <v>29121887</v>
      </c>
    </row>
    <row r="246" spans="1:12">
      <c r="A246" s="6" t="s">
        <v>43</v>
      </c>
      <c r="B246" s="6" t="s">
        <v>292</v>
      </c>
      <c r="C246" s="2" t="s">
        <v>25</v>
      </c>
      <c r="D246" s="1">
        <v>1767.5</v>
      </c>
      <c r="E246" s="2" t="s">
        <v>28</v>
      </c>
      <c r="F246" s="2" t="s">
        <v>34</v>
      </c>
      <c r="G246" s="2" t="s">
        <v>281</v>
      </c>
      <c r="H246">
        <v>2024</v>
      </c>
      <c r="I246" s="6" t="s">
        <v>25</v>
      </c>
      <c r="J246" s="6" t="s">
        <v>36</v>
      </c>
      <c r="K246" s="1">
        <v>1767.5</v>
      </c>
      <c r="L246">
        <v>29121511</v>
      </c>
    </row>
    <row r="247" spans="1:12">
      <c r="A247" s="6" t="s">
        <v>293</v>
      </c>
      <c r="B247" s="6" t="s">
        <v>294</v>
      </c>
      <c r="C247" s="2" t="s">
        <v>25</v>
      </c>
      <c r="D247" s="1">
        <v>1200</v>
      </c>
      <c r="E247" s="2" t="s">
        <v>28</v>
      </c>
      <c r="F247" s="2" t="s">
        <v>34</v>
      </c>
      <c r="G247" s="2" t="s">
        <v>281</v>
      </c>
      <c r="H247">
        <v>2024</v>
      </c>
      <c r="I247" s="6" t="s">
        <v>25</v>
      </c>
      <c r="J247" s="6" t="s">
        <v>36</v>
      </c>
      <c r="K247" s="1">
        <v>1200</v>
      </c>
      <c r="L247">
        <v>29101033</v>
      </c>
    </row>
    <row r="248" spans="1:12">
      <c r="A248" s="6" t="s">
        <v>56</v>
      </c>
      <c r="B248" s="6" t="s">
        <v>57</v>
      </c>
      <c r="C248" s="2" t="s">
        <v>25</v>
      </c>
      <c r="D248" s="1">
        <v>220</v>
      </c>
      <c r="E248" s="2" t="s">
        <v>28</v>
      </c>
      <c r="F248" s="2" t="s">
        <v>34</v>
      </c>
      <c r="G248" s="2" t="s">
        <v>281</v>
      </c>
      <c r="H248">
        <v>2024</v>
      </c>
      <c r="I248" s="6" t="s">
        <v>25</v>
      </c>
      <c r="J248" s="6" t="s">
        <v>36</v>
      </c>
      <c r="K248" s="1">
        <v>220</v>
      </c>
      <c r="L248">
        <v>29101001</v>
      </c>
    </row>
    <row r="249" spans="1:12">
      <c r="A249" s="6" t="s">
        <v>295</v>
      </c>
      <c r="B249" s="6" t="s">
        <v>296</v>
      </c>
      <c r="C249" s="2" t="s">
        <v>27</v>
      </c>
      <c r="D249" s="1">
        <v>60393.599999999999</v>
      </c>
      <c r="E249" s="2" t="s">
        <v>28</v>
      </c>
      <c r="F249" s="2" t="s">
        <v>34</v>
      </c>
      <c r="G249" s="2" t="s">
        <v>281</v>
      </c>
      <c r="H249">
        <v>2024</v>
      </c>
      <c r="I249" s="6" t="s">
        <v>25</v>
      </c>
      <c r="J249" s="6" t="s">
        <v>31</v>
      </c>
      <c r="K249" s="1">
        <v>60393.599999999999</v>
      </c>
      <c r="L249">
        <v>29038752</v>
      </c>
    </row>
    <row r="250" spans="1:12">
      <c r="A250" s="6" t="s">
        <v>297</v>
      </c>
      <c r="B250" s="6" t="s">
        <v>298</v>
      </c>
      <c r="C250" s="2" t="s">
        <v>25</v>
      </c>
      <c r="D250" s="1">
        <v>449</v>
      </c>
      <c r="E250" s="2" t="s">
        <v>28</v>
      </c>
      <c r="F250" s="2" t="s">
        <v>34</v>
      </c>
      <c r="G250" s="2" t="s">
        <v>281</v>
      </c>
      <c r="H250">
        <v>2024</v>
      </c>
      <c r="I250" s="6" t="s">
        <v>25</v>
      </c>
      <c r="J250" s="6" t="s">
        <v>36</v>
      </c>
      <c r="K250" s="1">
        <v>449</v>
      </c>
      <c r="L250">
        <v>28944692</v>
      </c>
    </row>
    <row r="251" spans="1:12">
      <c r="A251" s="6" t="s">
        <v>299</v>
      </c>
      <c r="B251" s="6" t="s">
        <v>300</v>
      </c>
      <c r="C251" s="2" t="s">
        <v>25</v>
      </c>
      <c r="D251" s="1">
        <v>14400</v>
      </c>
      <c r="E251" s="2" t="s">
        <v>28</v>
      </c>
      <c r="F251" s="2" t="s">
        <v>34</v>
      </c>
      <c r="G251" s="2" t="s">
        <v>281</v>
      </c>
      <c r="H251">
        <v>2024</v>
      </c>
      <c r="I251" s="6" t="s">
        <v>25</v>
      </c>
      <c r="J251" s="6" t="s">
        <v>36</v>
      </c>
      <c r="K251" s="1">
        <v>14400</v>
      </c>
      <c r="L251">
        <v>29009055</v>
      </c>
    </row>
    <row r="252" spans="1:12">
      <c r="A252" s="6" t="s">
        <v>121</v>
      </c>
      <c r="B252" s="6" t="s">
        <v>301</v>
      </c>
      <c r="C252" s="2" t="s">
        <v>25</v>
      </c>
      <c r="D252" s="1">
        <v>2990</v>
      </c>
      <c r="E252" s="2" t="s">
        <v>28</v>
      </c>
      <c r="F252" s="2" t="s">
        <v>34</v>
      </c>
      <c r="G252" s="2" t="s">
        <v>281</v>
      </c>
      <c r="H252">
        <v>2024</v>
      </c>
      <c r="I252" s="6" t="s">
        <v>25</v>
      </c>
      <c r="J252" s="6" t="s">
        <v>36</v>
      </c>
      <c r="K252" s="1">
        <v>2990</v>
      </c>
      <c r="L252">
        <v>28781041</v>
      </c>
    </row>
    <row r="253" spans="1:12">
      <c r="A253" s="6" t="s">
        <v>86</v>
      </c>
      <c r="B253" s="6" t="s">
        <v>302</v>
      </c>
      <c r="C253" s="2" t="s">
        <v>25</v>
      </c>
      <c r="D253" s="1">
        <v>2530.3000000000002</v>
      </c>
      <c r="E253" s="2" t="s">
        <v>28</v>
      </c>
      <c r="F253" s="2" t="s">
        <v>34</v>
      </c>
      <c r="G253" s="2" t="s">
        <v>281</v>
      </c>
      <c r="H253">
        <v>2024</v>
      </c>
      <c r="I253" s="6" t="s">
        <v>25</v>
      </c>
      <c r="J253" s="6" t="s">
        <v>36</v>
      </c>
      <c r="K253" s="1">
        <v>2530.3000000000002</v>
      </c>
      <c r="L253">
        <v>28907636</v>
      </c>
    </row>
    <row r="254" spans="1:12">
      <c r="A254" s="6" t="s">
        <v>284</v>
      </c>
      <c r="B254" s="6" t="s">
        <v>303</v>
      </c>
      <c r="C254" s="2" t="s">
        <v>25</v>
      </c>
      <c r="D254" s="1">
        <v>150</v>
      </c>
      <c r="E254" s="2" t="s">
        <v>28</v>
      </c>
      <c r="F254" s="2" t="s">
        <v>34</v>
      </c>
      <c r="G254" s="2" t="s">
        <v>281</v>
      </c>
      <c r="H254">
        <v>2024</v>
      </c>
      <c r="I254" s="6" t="s">
        <v>25</v>
      </c>
      <c r="J254" s="6" t="s">
        <v>36</v>
      </c>
      <c r="K254" s="1">
        <v>150</v>
      </c>
      <c r="L254">
        <v>28872052</v>
      </c>
    </row>
    <row r="255" spans="1:12">
      <c r="A255" s="6" t="s">
        <v>56</v>
      </c>
      <c r="B255" s="6" t="s">
        <v>57</v>
      </c>
      <c r="C255" s="2" t="s">
        <v>25</v>
      </c>
      <c r="D255" s="1">
        <v>220</v>
      </c>
      <c r="E255" s="2" t="s">
        <v>28</v>
      </c>
      <c r="F255" s="2" t="s">
        <v>34</v>
      </c>
      <c r="G255" s="2" t="s">
        <v>281</v>
      </c>
      <c r="H255">
        <v>2024</v>
      </c>
      <c r="I255" s="6" t="s">
        <v>25</v>
      </c>
      <c r="J255" s="6" t="s">
        <v>36</v>
      </c>
      <c r="K255" s="1">
        <v>220</v>
      </c>
      <c r="L255">
        <v>28872027</v>
      </c>
    </row>
    <row r="256" spans="1:12">
      <c r="A256" s="6" t="s">
        <v>121</v>
      </c>
      <c r="B256" s="6" t="s">
        <v>304</v>
      </c>
      <c r="C256" s="2" t="s">
        <v>25</v>
      </c>
      <c r="D256" s="1">
        <v>8600</v>
      </c>
      <c r="E256" s="2" t="s">
        <v>28</v>
      </c>
      <c r="F256" s="2" t="s">
        <v>34</v>
      </c>
      <c r="G256" s="2" t="s">
        <v>281</v>
      </c>
      <c r="H256">
        <v>2024</v>
      </c>
      <c r="I256" s="6" t="s">
        <v>25</v>
      </c>
      <c r="J256" s="6" t="s">
        <v>36</v>
      </c>
      <c r="K256" s="1">
        <v>8600</v>
      </c>
      <c r="L256">
        <v>28851246</v>
      </c>
    </row>
    <row r="257" spans="1:12">
      <c r="A257" s="6" t="s">
        <v>305</v>
      </c>
      <c r="B257" s="6" t="s">
        <v>306</v>
      </c>
      <c r="C257" s="2" t="s">
        <v>27</v>
      </c>
      <c r="D257" s="1">
        <v>36508.300000000003</v>
      </c>
      <c r="E257" s="2" t="s">
        <v>28</v>
      </c>
      <c r="F257" s="2" t="s">
        <v>34</v>
      </c>
      <c r="G257" s="2" t="s">
        <v>281</v>
      </c>
      <c r="H257">
        <v>2024</v>
      </c>
      <c r="I257" s="6" t="s">
        <v>25</v>
      </c>
      <c r="J257" s="6" t="s">
        <v>31</v>
      </c>
      <c r="K257" s="1">
        <v>36508.300000000003</v>
      </c>
      <c r="L257">
        <v>28804861</v>
      </c>
    </row>
    <row r="258" spans="1:12">
      <c r="A258" s="6" t="s">
        <v>167</v>
      </c>
      <c r="B258" s="6" t="s">
        <v>168</v>
      </c>
      <c r="C258" s="2" t="s">
        <v>25</v>
      </c>
      <c r="D258" s="1">
        <v>5000</v>
      </c>
      <c r="E258" s="2" t="s">
        <v>28</v>
      </c>
      <c r="F258" s="2" t="s">
        <v>34</v>
      </c>
      <c r="G258" s="2" t="s">
        <v>281</v>
      </c>
      <c r="H258">
        <v>2024</v>
      </c>
      <c r="I258" s="6" t="s">
        <v>25</v>
      </c>
      <c r="J258" s="6" t="s">
        <v>36</v>
      </c>
      <c r="K258" s="1">
        <v>5000</v>
      </c>
      <c r="L258">
        <v>28804674</v>
      </c>
    </row>
    <row r="259" spans="1:12">
      <c r="A259" s="6" t="s">
        <v>230</v>
      </c>
      <c r="B259" s="6" t="s">
        <v>231</v>
      </c>
      <c r="C259" s="2" t="s">
        <v>27</v>
      </c>
      <c r="D259" s="1">
        <v>110880</v>
      </c>
      <c r="E259" s="2" t="s">
        <v>28</v>
      </c>
      <c r="F259" s="2" t="s">
        <v>34</v>
      </c>
      <c r="G259" s="2" t="s">
        <v>281</v>
      </c>
      <c r="H259">
        <v>2024</v>
      </c>
      <c r="I259" s="6" t="s">
        <v>232</v>
      </c>
      <c r="J259" s="6" t="s">
        <v>31</v>
      </c>
      <c r="K259" s="1">
        <v>110880</v>
      </c>
      <c r="L259">
        <v>28781285</v>
      </c>
    </row>
    <row r="260" spans="1:12">
      <c r="A260" s="6" t="s">
        <v>233</v>
      </c>
      <c r="B260" s="6" t="s">
        <v>234</v>
      </c>
      <c r="C260" s="2" t="s">
        <v>27</v>
      </c>
      <c r="D260" s="1">
        <v>154080</v>
      </c>
      <c r="E260" s="2" t="s">
        <v>28</v>
      </c>
      <c r="F260" s="2" t="s">
        <v>34</v>
      </c>
      <c r="G260" s="2" t="s">
        <v>281</v>
      </c>
      <c r="H260">
        <v>2024</v>
      </c>
      <c r="I260" s="6" t="s">
        <v>232</v>
      </c>
      <c r="J260" s="6" t="s">
        <v>31</v>
      </c>
      <c r="K260" s="1">
        <v>154080</v>
      </c>
      <c r="L260">
        <v>28781212</v>
      </c>
    </row>
    <row r="261" spans="1:12">
      <c r="A261" s="6" t="s">
        <v>307</v>
      </c>
      <c r="B261" s="6" t="s">
        <v>308</v>
      </c>
      <c r="C261" s="2" t="s">
        <v>27</v>
      </c>
      <c r="D261" s="1">
        <v>4971419.2</v>
      </c>
      <c r="E261" s="2" t="s">
        <v>28</v>
      </c>
      <c r="F261" s="2" t="s">
        <v>34</v>
      </c>
      <c r="G261" s="2" t="s">
        <v>281</v>
      </c>
      <c r="H261">
        <v>2024</v>
      </c>
      <c r="I261" s="6" t="s">
        <v>309</v>
      </c>
      <c r="J261" s="6" t="s">
        <v>31</v>
      </c>
      <c r="K261" s="1">
        <v>4971419.2</v>
      </c>
      <c r="L261">
        <v>28781152</v>
      </c>
    </row>
    <row r="262" spans="1:12">
      <c r="A262" s="6" t="s">
        <v>90</v>
      </c>
      <c r="B262" s="6" t="s">
        <v>91</v>
      </c>
      <c r="C262" s="2" t="s">
        <v>25</v>
      </c>
      <c r="D262" s="1">
        <v>712800</v>
      </c>
      <c r="E262" s="2" t="s">
        <v>28</v>
      </c>
      <c r="F262" s="2" t="s">
        <v>34</v>
      </c>
      <c r="G262" s="2" t="s">
        <v>281</v>
      </c>
      <c r="H262">
        <v>2024</v>
      </c>
      <c r="I262" s="6" t="s">
        <v>309</v>
      </c>
      <c r="J262" s="6" t="s">
        <v>36</v>
      </c>
      <c r="K262" s="1">
        <v>712800</v>
      </c>
      <c r="L262">
        <v>28781045</v>
      </c>
    </row>
    <row r="263" spans="1:12">
      <c r="A263" s="6" t="s">
        <v>24</v>
      </c>
      <c r="B263" s="6" t="s">
        <v>26</v>
      </c>
      <c r="C263" s="2" t="s">
        <v>27</v>
      </c>
      <c r="D263" s="1">
        <v>630000</v>
      </c>
      <c r="E263" s="2" t="s">
        <v>28</v>
      </c>
      <c r="F263" s="2" t="s">
        <v>34</v>
      </c>
      <c r="G263" s="2" t="s">
        <v>281</v>
      </c>
      <c r="H263">
        <v>2024</v>
      </c>
      <c r="I263" s="6" t="s">
        <v>309</v>
      </c>
      <c r="J263" s="6" t="s">
        <v>31</v>
      </c>
      <c r="K263" s="1">
        <v>630000</v>
      </c>
      <c r="L263">
        <v>28781005</v>
      </c>
    </row>
  </sheetData>
  <dataValidations count="9">
    <dataValidation operator="equal" allowBlank="1" showErrorMessage="1" sqref="L3:L263 A1:L2 A3:B1260 J264:ALU1260 I3:I1260">
      <formula1>0</formula1>
      <formula2>0</formula2>
    </dataValidation>
    <dataValidation type="decimal" operator="greaterThan" allowBlank="1" showErrorMessage="1" sqref="K3:K263">
      <formula1>0</formula1>
      <formula2>0</formula2>
    </dataValidation>
    <dataValidation type="list" operator="equal" allowBlank="1" showErrorMessage="1" sqref="F3:F1260">
      <formula1>'Тип процедури'!$A$1:$A$10</formula1>
      <formula2>0</formula2>
    </dataValidation>
    <dataValidation type="list" operator="equal" allowBlank="1" showErrorMessage="1" sqref="H3:H1260">
      <formula1>Рік!$A$1:$A$3</formula1>
      <formula2>0</formula2>
    </dataValidation>
    <dataValidation type="decimal" operator="greaterThanOrEqual" allowBlank="1" showErrorMessage="1" sqref="D3:D1260">
      <formula1>0</formula1>
      <formula2>0</formula2>
    </dataValidation>
    <dataValidation type="list" operator="equal" allowBlank="1" showErrorMessage="1" sqref="E3:E1260">
      <formula1>Валюти!$A$1:$A$5</formula1>
      <formula2>0</formula2>
    </dataValidation>
    <dataValidation type="list" operator="equal" allowBlank="1" showErrorMessage="1" sqref="G3:G1260">
      <formula1>'Початок проведення закупівлі'!$A$1:$A$36</formula1>
      <formula2>0</formula2>
    </dataValidation>
    <dataValidation type="list" operator="equal" allowBlank="1" showErrorMessage="1" sqref="J3:J263">
      <formula1>'Джерело фінансування. тип'!$A$1:$A$7</formula1>
      <formula2>0</formula2>
    </dataValidation>
    <dataValidation type="list" operator="equal" allowBlank="1" showErrorMessage="1" sqref="C3:C1260">
      <formula1>КЕКВ!$A$1:$A$56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zoomScaleNormal="100" workbookViewId="0"/>
  </sheetViews>
  <sheetFormatPr defaultColWidth="11.54296875" defaultRowHeight="12.5"/>
  <cols>
    <col min="1" max="1" width="43.453125" customWidth="1"/>
    <col min="2" max="2" width="20.7265625" customWidth="1"/>
  </cols>
  <sheetData>
    <row r="1" spans="1:2" ht="60.4" customHeight="1">
      <c r="A1" s="7" t="s">
        <v>313</v>
      </c>
      <c r="B1" s="7" t="s">
        <v>314</v>
      </c>
    </row>
    <row r="2" spans="1:2" ht="60.4" customHeight="1">
      <c r="A2" s="7" t="s">
        <v>311</v>
      </c>
      <c r="B2" s="7" t="s">
        <v>315</v>
      </c>
    </row>
    <row r="3" spans="1:2" ht="60.4" customHeight="1">
      <c r="A3" s="7" t="s">
        <v>29</v>
      </c>
      <c r="B3" s="7" t="s">
        <v>316</v>
      </c>
    </row>
    <row r="4" spans="1:2" ht="60.4" customHeight="1">
      <c r="A4" s="7" t="s">
        <v>317</v>
      </c>
      <c r="B4" s="7" t="s">
        <v>318</v>
      </c>
    </row>
    <row r="5" spans="1:2" ht="60.4" customHeight="1">
      <c r="A5" s="7" t="s">
        <v>319</v>
      </c>
      <c r="B5" s="7" t="s">
        <v>320</v>
      </c>
    </row>
    <row r="6" spans="1:2" ht="60.4" customHeight="1">
      <c r="A6" s="7" t="s">
        <v>34</v>
      </c>
      <c r="B6" s="7" t="s">
        <v>321</v>
      </c>
    </row>
    <row r="7" spans="1:2" ht="60.4" customHeight="1">
      <c r="A7" s="7" t="s">
        <v>312</v>
      </c>
      <c r="B7" s="7" t="s">
        <v>322</v>
      </c>
    </row>
    <row r="8" spans="1:2" ht="60.4" customHeight="1">
      <c r="A8" s="7" t="s">
        <v>310</v>
      </c>
      <c r="B8" s="7" t="s">
        <v>323</v>
      </c>
    </row>
    <row r="9" spans="1:2" ht="60.4" customHeight="1">
      <c r="A9" s="7" t="s">
        <v>324</v>
      </c>
      <c r="B9" s="7" t="s">
        <v>325</v>
      </c>
    </row>
    <row r="10" spans="1:2" ht="60.4" customHeight="1">
      <c r="A10" s="7" t="s">
        <v>326</v>
      </c>
      <c r="B10" s="7" t="s">
        <v>327</v>
      </c>
    </row>
    <row r="11" spans="1:2" ht="60.4" customHeight="1">
      <c r="A11" s="7" t="s">
        <v>328</v>
      </c>
      <c r="B11" s="7" t="s">
        <v>329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>
      <c r="A1" t="s">
        <v>28</v>
      </c>
    </row>
    <row r="2" spans="1:1">
      <c r="A2" t="s">
        <v>330</v>
      </c>
    </row>
    <row r="3" spans="1:1">
      <c r="A3" t="s">
        <v>331</v>
      </c>
    </row>
    <row r="4" spans="1:1">
      <c r="A4" t="s">
        <v>332</v>
      </c>
    </row>
    <row r="5" spans="1:1">
      <c r="A5" t="s">
        <v>333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 ht="60.4" customHeight="1">
      <c r="A1">
        <f ca="1">YEAR(NOW() )-1</f>
        <v>2023</v>
      </c>
    </row>
    <row r="2" spans="1:1" ht="60.4" customHeight="1">
      <c r="A2">
        <f ca="1">YEAR(NOW() )</f>
        <v>2024</v>
      </c>
    </row>
    <row r="3" spans="1:1" ht="60.4" customHeight="1">
      <c r="A3">
        <f ca="1">YEAR(NOW() )+1</f>
        <v>2025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36"/>
  <sheetViews>
    <sheetView zoomScaleNormal="100" workbookViewId="0"/>
  </sheetViews>
  <sheetFormatPr defaultColWidth="11.54296875" defaultRowHeight="12.5"/>
  <sheetData>
    <row r="1" spans="1:1">
      <c r="A1" t="str">
        <f ca="1">CONCATENATE( "01.01.",YEAR(NOW())-1)</f>
        <v>01.01.2023</v>
      </c>
    </row>
    <row r="2" spans="1:1">
      <c r="A2" t="str">
        <f ca="1">CONCATENATE( "01.02.",YEAR(NOW())-1)</f>
        <v>01.02.2023</v>
      </c>
    </row>
    <row r="3" spans="1:1">
      <c r="A3" t="str">
        <f ca="1">CONCATENATE( "01.03.",YEAR(NOW())-1)</f>
        <v>01.03.2023</v>
      </c>
    </row>
    <row r="4" spans="1:1">
      <c r="A4" t="str">
        <f ca="1">CONCATENATE( "01.04.",YEAR(NOW())-1)</f>
        <v>01.04.2023</v>
      </c>
    </row>
    <row r="5" spans="1:1">
      <c r="A5" t="str">
        <f ca="1">CONCATENATE( "01.05.",YEAR(NOW())-1)</f>
        <v>01.05.2023</v>
      </c>
    </row>
    <row r="6" spans="1:1">
      <c r="A6" t="str">
        <f ca="1">CONCATENATE( "01.06.",YEAR(NOW())-1)</f>
        <v>01.06.2023</v>
      </c>
    </row>
    <row r="7" spans="1:1">
      <c r="A7" t="str">
        <f ca="1">CONCATENATE( "01.07.",YEAR(NOW())-1)</f>
        <v>01.07.2023</v>
      </c>
    </row>
    <row r="8" spans="1:1">
      <c r="A8" t="str">
        <f ca="1">CONCATENATE( "01.08.",YEAR(NOW())-1)</f>
        <v>01.08.2023</v>
      </c>
    </row>
    <row r="9" spans="1:1">
      <c r="A9" t="str">
        <f ca="1">CONCATENATE( "01.09.",YEAR(NOW())-1)</f>
        <v>01.09.2023</v>
      </c>
    </row>
    <row r="10" spans="1:1">
      <c r="A10" t="str">
        <f ca="1">CONCATENATE( "01.10.",YEAR(NOW())-1)</f>
        <v>01.10.2023</v>
      </c>
    </row>
    <row r="11" spans="1:1">
      <c r="A11" t="str">
        <f ca="1">CONCATENATE( "01.11.",YEAR(NOW())-1)</f>
        <v>01.11.2023</v>
      </c>
    </row>
    <row r="12" spans="1:1">
      <c r="A12" t="str">
        <f ca="1">CONCATENATE( "01.12.",YEAR(NOW())-1)</f>
        <v>01.12.2023</v>
      </c>
    </row>
    <row r="13" spans="1:1">
      <c r="A13" t="str">
        <f ca="1">CONCATENATE( "01.01.",YEAR(NOW()))</f>
        <v>01.01.2024</v>
      </c>
    </row>
    <row r="14" spans="1:1">
      <c r="A14" t="str">
        <f ca="1">CONCATENATE( "01.02.",YEAR(NOW()))</f>
        <v>01.02.2024</v>
      </c>
    </row>
    <row r="15" spans="1:1">
      <c r="A15" t="str">
        <f ca="1">CONCATENATE( "01.03.",YEAR(NOW()))</f>
        <v>01.03.2024</v>
      </c>
    </row>
    <row r="16" spans="1:1">
      <c r="A16" t="str">
        <f ca="1">CONCATENATE( "01.04.",YEAR(NOW()))</f>
        <v>01.04.2024</v>
      </c>
    </row>
    <row r="17" spans="1:1">
      <c r="A17" t="str">
        <f ca="1">CONCATENATE( "01.05.",YEAR(NOW()))</f>
        <v>01.05.2024</v>
      </c>
    </row>
    <row r="18" spans="1:1">
      <c r="A18" t="str">
        <f ca="1">CONCATENATE( "01.06.",YEAR(NOW()))</f>
        <v>01.06.2024</v>
      </c>
    </row>
    <row r="19" spans="1:1">
      <c r="A19" t="str">
        <f ca="1">CONCATENATE( "01.07.",YEAR(NOW()))</f>
        <v>01.07.2024</v>
      </c>
    </row>
    <row r="20" spans="1:1">
      <c r="A20" t="str">
        <f ca="1">CONCATENATE( "01.08.",YEAR(NOW()))</f>
        <v>01.08.2024</v>
      </c>
    </row>
    <row r="21" spans="1:1">
      <c r="A21" t="str">
        <f ca="1">CONCATENATE( "01.09.",YEAR(NOW()))</f>
        <v>01.09.2024</v>
      </c>
    </row>
    <row r="22" spans="1:1">
      <c r="A22" t="str">
        <f ca="1">CONCATENATE( "01.10.",YEAR(NOW()))</f>
        <v>01.10.2024</v>
      </c>
    </row>
    <row r="23" spans="1:1">
      <c r="A23" t="str">
        <f ca="1">CONCATENATE( "01.11.",YEAR(NOW()))</f>
        <v>01.11.2024</v>
      </c>
    </row>
    <row r="24" spans="1:1">
      <c r="A24" t="str">
        <f ca="1">CONCATENATE( "01.12.",YEAR(NOW()))</f>
        <v>01.12.2024</v>
      </c>
    </row>
    <row r="25" spans="1:1">
      <c r="A25" t="str">
        <f ca="1">CONCATENATE( "01.01.",YEAR(NOW())+1)</f>
        <v>01.01.2025</v>
      </c>
    </row>
    <row r="26" spans="1:1">
      <c r="A26" t="str">
        <f ca="1">CONCATENATE( "01.02.",YEAR(NOW())+1)</f>
        <v>01.02.2025</v>
      </c>
    </row>
    <row r="27" spans="1:1">
      <c r="A27" t="str">
        <f ca="1">CONCATENATE( "01.03.",YEAR(NOW())+1)</f>
        <v>01.03.2025</v>
      </c>
    </row>
    <row r="28" spans="1:1">
      <c r="A28" t="str">
        <f ca="1">CONCATENATE( "01.04.",YEAR(NOW())+1)</f>
        <v>01.04.2025</v>
      </c>
    </row>
    <row r="29" spans="1:1">
      <c r="A29" t="str">
        <f ca="1">CONCATENATE( "01.05.",YEAR(NOW())+1)</f>
        <v>01.05.2025</v>
      </c>
    </row>
    <row r="30" spans="1:1">
      <c r="A30" t="str">
        <f ca="1">CONCATENATE( "01.06.",YEAR(NOW())+1)</f>
        <v>01.06.2025</v>
      </c>
    </row>
    <row r="31" spans="1:1">
      <c r="A31" t="str">
        <f ca="1">CONCATENATE( "01.07.",YEAR(NOW())+1)</f>
        <v>01.07.2025</v>
      </c>
    </row>
    <row r="32" spans="1:1">
      <c r="A32" t="str">
        <f ca="1">CONCATENATE( "01.08.",YEAR(NOW())+1)</f>
        <v>01.08.2025</v>
      </c>
    </row>
    <row r="33" spans="1:1">
      <c r="A33" t="str">
        <f ca="1">CONCATENATE( "01.09.",YEAR(NOW())+1)</f>
        <v>01.09.2025</v>
      </c>
    </row>
    <row r="34" spans="1:1">
      <c r="A34" t="str">
        <f ca="1">CONCATENATE( "01.10.",YEAR(NOW())+1)</f>
        <v>01.10.2025</v>
      </c>
    </row>
    <row r="35" spans="1:1">
      <c r="A35" t="str">
        <f ca="1">CONCATENATE( "01.11.",YEAR(NOW())+1)</f>
        <v>01.11.2025</v>
      </c>
    </row>
    <row r="36" spans="1:1">
      <c r="A36" t="str">
        <f ca="1">CONCATENATE( "01.12.",YEAR(NOW())+1)</f>
        <v>01.12.2025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56"/>
  <sheetViews>
    <sheetView topLeftCell="A50" zoomScaleNormal="100" workbookViewId="0"/>
  </sheetViews>
  <sheetFormatPr defaultColWidth="11.54296875" defaultRowHeight="12.5"/>
  <cols>
    <col min="1" max="1" width="43.26953125" customWidth="1"/>
    <col min="2" max="2" width="45" customWidth="1"/>
  </cols>
  <sheetData>
    <row r="1" spans="1:2" ht="60.4" customHeight="1">
      <c r="A1" s="2">
        <v>2000</v>
      </c>
      <c r="B1" t="s">
        <v>334</v>
      </c>
    </row>
    <row r="2" spans="1:2" ht="60.4" customHeight="1">
      <c r="A2" s="2">
        <v>2100</v>
      </c>
      <c r="B2" t="s">
        <v>335</v>
      </c>
    </row>
    <row r="3" spans="1:2" ht="60.4" customHeight="1">
      <c r="A3" s="2">
        <v>2110</v>
      </c>
      <c r="B3" t="s">
        <v>336</v>
      </c>
    </row>
    <row r="4" spans="1:2" ht="60.4" customHeight="1">
      <c r="A4" s="2">
        <v>2111</v>
      </c>
      <c r="B4" t="s">
        <v>337</v>
      </c>
    </row>
    <row r="5" spans="1:2" ht="60.4" customHeight="1">
      <c r="A5" s="2">
        <v>2112</v>
      </c>
      <c r="B5" t="s">
        <v>338</v>
      </c>
    </row>
    <row r="6" spans="1:2" ht="60.4" customHeight="1">
      <c r="A6" s="2">
        <v>2120</v>
      </c>
      <c r="B6" t="s">
        <v>339</v>
      </c>
    </row>
    <row r="7" spans="1:2" ht="60.4" customHeight="1">
      <c r="A7" s="2">
        <v>2200</v>
      </c>
      <c r="B7" t="s">
        <v>340</v>
      </c>
    </row>
    <row r="8" spans="1:2" ht="60.4" customHeight="1">
      <c r="A8" s="2">
        <v>2210</v>
      </c>
      <c r="B8" t="s">
        <v>341</v>
      </c>
    </row>
    <row r="9" spans="1:2" ht="60.4" customHeight="1">
      <c r="A9" s="2">
        <v>2220</v>
      </c>
      <c r="B9" t="s">
        <v>342</v>
      </c>
    </row>
    <row r="10" spans="1:2" ht="60.4" customHeight="1">
      <c r="A10" s="2">
        <v>2230</v>
      </c>
      <c r="B10" t="s">
        <v>343</v>
      </c>
    </row>
    <row r="11" spans="1:2" ht="60.4" customHeight="1">
      <c r="A11" s="2">
        <v>2240</v>
      </c>
      <c r="B11" t="s">
        <v>344</v>
      </c>
    </row>
    <row r="12" spans="1:2" ht="60.4" customHeight="1">
      <c r="A12" s="2">
        <v>2250</v>
      </c>
      <c r="B12" t="s">
        <v>345</v>
      </c>
    </row>
    <row r="13" spans="1:2" ht="60.4" customHeight="1">
      <c r="A13" s="2">
        <v>2260</v>
      </c>
      <c r="B13" t="s">
        <v>346</v>
      </c>
    </row>
    <row r="14" spans="1:2" ht="60.4" customHeight="1">
      <c r="A14" s="2">
        <v>2270</v>
      </c>
      <c r="B14" t="s">
        <v>347</v>
      </c>
    </row>
    <row r="15" spans="1:2" ht="60.4" customHeight="1">
      <c r="A15" s="2">
        <v>2271</v>
      </c>
      <c r="B15" t="s">
        <v>348</v>
      </c>
    </row>
    <row r="16" spans="1:2" ht="60.4" customHeight="1">
      <c r="A16" s="2">
        <v>2272</v>
      </c>
      <c r="B16" t="s">
        <v>349</v>
      </c>
    </row>
    <row r="17" spans="1:2" ht="60.4" customHeight="1">
      <c r="A17" s="2">
        <v>2273</v>
      </c>
      <c r="B17" t="s">
        <v>350</v>
      </c>
    </row>
    <row r="18" spans="1:2" ht="60.4" customHeight="1">
      <c r="A18" s="2">
        <v>2274</v>
      </c>
      <c r="B18" t="s">
        <v>351</v>
      </c>
    </row>
    <row r="19" spans="1:2" ht="60.4" customHeight="1">
      <c r="A19" s="2">
        <v>2275</v>
      </c>
      <c r="B19" t="s">
        <v>352</v>
      </c>
    </row>
    <row r="20" spans="1:2" ht="60.4" customHeight="1">
      <c r="A20" s="2">
        <v>2276</v>
      </c>
      <c r="B20" t="s">
        <v>353</v>
      </c>
    </row>
    <row r="21" spans="1:2" ht="60.4" customHeight="1">
      <c r="A21" s="2">
        <v>2280</v>
      </c>
      <c r="B21" t="s">
        <v>354</v>
      </c>
    </row>
    <row r="22" spans="1:2" ht="60.4" customHeight="1">
      <c r="A22" s="2">
        <v>2281</v>
      </c>
      <c r="B22" t="s">
        <v>355</v>
      </c>
    </row>
    <row r="23" spans="1:2" ht="60.4" customHeight="1">
      <c r="A23" s="2">
        <v>2282</v>
      </c>
      <c r="B23" t="s">
        <v>356</v>
      </c>
    </row>
    <row r="24" spans="1:2" ht="60.4" customHeight="1">
      <c r="A24" s="2">
        <v>2400</v>
      </c>
      <c r="B24" t="s">
        <v>357</v>
      </c>
    </row>
    <row r="25" spans="1:2" ht="60.4" customHeight="1">
      <c r="A25" s="2">
        <v>2410</v>
      </c>
      <c r="B25" t="s">
        <v>358</v>
      </c>
    </row>
    <row r="26" spans="1:2" ht="60.4" customHeight="1">
      <c r="A26" s="2">
        <v>2420</v>
      </c>
      <c r="B26" t="s">
        <v>359</v>
      </c>
    </row>
    <row r="27" spans="1:2" ht="60.4" customHeight="1">
      <c r="A27" s="2">
        <v>2600</v>
      </c>
      <c r="B27" t="s">
        <v>360</v>
      </c>
    </row>
    <row r="28" spans="1:2" ht="60.4" customHeight="1">
      <c r="A28" s="2">
        <v>2610</v>
      </c>
      <c r="B28" t="s">
        <v>361</v>
      </c>
    </row>
    <row r="29" spans="1:2" ht="60.4" customHeight="1">
      <c r="A29" s="2">
        <v>2620</v>
      </c>
      <c r="B29" t="s">
        <v>362</v>
      </c>
    </row>
    <row r="30" spans="1:2" ht="60.4" customHeight="1">
      <c r="A30" s="2">
        <v>2630</v>
      </c>
      <c r="B30" t="s">
        <v>363</v>
      </c>
    </row>
    <row r="31" spans="1:2" ht="60.4" customHeight="1">
      <c r="A31" s="2">
        <v>2700</v>
      </c>
      <c r="B31" t="s">
        <v>364</v>
      </c>
    </row>
    <row r="32" spans="1:2" ht="60.4" customHeight="1">
      <c r="A32" s="2">
        <v>2710</v>
      </c>
      <c r="B32" t="s">
        <v>365</v>
      </c>
    </row>
    <row r="33" spans="1:2" ht="60.4" customHeight="1">
      <c r="A33" s="2">
        <v>2720</v>
      </c>
      <c r="B33" t="s">
        <v>366</v>
      </c>
    </row>
    <row r="34" spans="1:2" ht="60.4" customHeight="1">
      <c r="A34" s="2">
        <v>2730</v>
      </c>
      <c r="B34" t="s">
        <v>367</v>
      </c>
    </row>
    <row r="35" spans="1:2" ht="60.4" customHeight="1">
      <c r="A35" s="2">
        <v>2800</v>
      </c>
      <c r="B35" t="s">
        <v>368</v>
      </c>
    </row>
    <row r="36" spans="1:2" ht="60.4" customHeight="1">
      <c r="A36" s="2">
        <v>3000</v>
      </c>
      <c r="B36" t="s">
        <v>369</v>
      </c>
    </row>
    <row r="37" spans="1:2" ht="60.4" customHeight="1">
      <c r="A37" s="2">
        <v>3100</v>
      </c>
      <c r="B37" t="s">
        <v>370</v>
      </c>
    </row>
    <row r="38" spans="1:2" ht="60.4" customHeight="1">
      <c r="A38" s="2">
        <v>3110</v>
      </c>
      <c r="B38" t="s">
        <v>371</v>
      </c>
    </row>
    <row r="39" spans="1:2" ht="60.4" customHeight="1">
      <c r="A39" s="2">
        <v>3120</v>
      </c>
      <c r="B39" t="s">
        <v>372</v>
      </c>
    </row>
    <row r="40" spans="1:2" ht="60.4" customHeight="1">
      <c r="A40" s="2">
        <v>3121</v>
      </c>
      <c r="B40" t="s">
        <v>373</v>
      </c>
    </row>
    <row r="41" spans="1:2" ht="60.4" customHeight="1">
      <c r="A41" s="2">
        <v>3122</v>
      </c>
      <c r="B41" t="s">
        <v>374</v>
      </c>
    </row>
    <row r="42" spans="1:2" ht="60.4" customHeight="1">
      <c r="A42" s="2">
        <v>3130</v>
      </c>
      <c r="B42" t="s">
        <v>375</v>
      </c>
    </row>
    <row r="43" spans="1:2" ht="60.4" customHeight="1">
      <c r="A43" s="2">
        <v>3131</v>
      </c>
      <c r="B43" t="s">
        <v>376</v>
      </c>
    </row>
    <row r="44" spans="1:2" ht="60.4" customHeight="1">
      <c r="A44" s="2">
        <v>3132</v>
      </c>
      <c r="B44" t="s">
        <v>377</v>
      </c>
    </row>
    <row r="45" spans="1:2" ht="60.4" customHeight="1">
      <c r="A45" s="2">
        <v>3140</v>
      </c>
      <c r="B45" t="s">
        <v>378</v>
      </c>
    </row>
    <row r="46" spans="1:2" ht="60.4" customHeight="1">
      <c r="A46" s="2">
        <v>3141</v>
      </c>
      <c r="B46" t="s">
        <v>379</v>
      </c>
    </row>
    <row r="47" spans="1:2" ht="60.4" customHeight="1">
      <c r="A47" s="2">
        <v>3142</v>
      </c>
      <c r="B47" t="s">
        <v>380</v>
      </c>
    </row>
    <row r="48" spans="1:2" ht="60.4" customHeight="1">
      <c r="A48" s="2">
        <v>3143</v>
      </c>
      <c r="B48" t="s">
        <v>381</v>
      </c>
    </row>
    <row r="49" spans="1:2" ht="60.4" customHeight="1">
      <c r="A49" s="2">
        <v>3150</v>
      </c>
      <c r="B49" t="s">
        <v>382</v>
      </c>
    </row>
    <row r="50" spans="1:2" ht="60.4" customHeight="1">
      <c r="A50" s="2">
        <v>3160</v>
      </c>
      <c r="B50" t="s">
        <v>383</v>
      </c>
    </row>
    <row r="51" spans="1:2" ht="60.4" customHeight="1">
      <c r="A51" s="2">
        <v>3200</v>
      </c>
      <c r="B51" t="s">
        <v>384</v>
      </c>
    </row>
    <row r="52" spans="1:2" ht="60.4" customHeight="1">
      <c r="A52" s="2">
        <v>3210</v>
      </c>
      <c r="B52" t="s">
        <v>385</v>
      </c>
    </row>
    <row r="53" spans="1:2" ht="60.4" customHeight="1">
      <c r="A53" s="2">
        <v>3220</v>
      </c>
      <c r="B53" t="s">
        <v>386</v>
      </c>
    </row>
    <row r="54" spans="1:2" ht="60.4" customHeight="1">
      <c r="A54" s="2">
        <v>3230</v>
      </c>
      <c r="B54" t="s">
        <v>387</v>
      </c>
    </row>
    <row r="55" spans="1:2" ht="60.4" customHeight="1">
      <c r="A55" s="2">
        <v>3240</v>
      </c>
      <c r="B55" t="s">
        <v>388</v>
      </c>
    </row>
    <row r="56" spans="1:2" ht="60.4" customHeight="1">
      <c r="A56" s="2">
        <v>9000</v>
      </c>
      <c r="B56" t="s">
        <v>389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zoomScaleNormal="100" zoomScalePageLayoutView="60" workbookViewId="0"/>
  </sheetViews>
  <sheetFormatPr defaultColWidth="11.54296875" defaultRowHeight="12.5"/>
  <cols>
    <col min="1" max="1" width="64.7265625" customWidth="1"/>
    <col min="2" max="2" width="17.1796875" customWidth="1"/>
  </cols>
  <sheetData>
    <row r="1" spans="1:2">
      <c r="A1" t="s">
        <v>55</v>
      </c>
      <c r="B1" t="s">
        <v>390</v>
      </c>
    </row>
    <row r="2" spans="1:2">
      <c r="A2" t="s">
        <v>391</v>
      </c>
      <c r="B2" t="s">
        <v>392</v>
      </c>
    </row>
    <row r="3" spans="1:2">
      <c r="A3" t="s">
        <v>31</v>
      </c>
      <c r="B3" t="s">
        <v>393</v>
      </c>
    </row>
    <row r="4" spans="1:2">
      <c r="A4" t="s">
        <v>36</v>
      </c>
      <c r="B4" t="s">
        <v>394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398</v>
      </c>
    </row>
    <row r="7" spans="1:2">
      <c r="A7" t="s">
        <v>399</v>
      </c>
      <c r="B7" t="s">
        <v>400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2024-12-05T14:20:49Z</dcterms:modified>
  <dc:language>ru-RU</dc:language>
</cp:coreProperties>
</file>