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МКП &quot;Добробут&quot;" sheetId="1" state="visible" r:id="rId2"/>
    <sheet name="ПМКП &quot;ЖИТЛКОМСЕРВІС&quot;" sheetId="2" state="visible" r:id="rId3"/>
    <sheet name="УЖКГ та будівництва" sheetId="3" state="visible" r:id="rId4"/>
    <sheet name=" Відділ культури, туризму, наці" sheetId="4" state="visible" r:id="rId5"/>
    <sheet name="КП &quot;ЦМЛ ПМР ДО&quot;" sheetId="5" state="visible" r:id="rId6"/>
    <sheet name="КНП &quot;ЦПМСД ПМР&quot;" sheetId="6" state="visible" r:id="rId7"/>
    <sheet name="Управління освіти виконавчого к" sheetId="7" state="visible" r:id="rId8"/>
    <sheet name="УПСЗН" sheetId="8" state="visible" r:id="rId9"/>
    <sheet name="Виконавчий комітет" sheetId="9" state="visible" r:id="rId10"/>
  </sheets>
  <definedNames>
    <definedName function="false" hidden="false" localSheetId="4" name="_xlnm.Print_Area" vbProcedure="false">'КП "ЦМЛ ПМР ДО"'!$A$1:$R$28</definedName>
    <definedName function="false" hidden="false" localSheetId="0" name="Excel_BuiltIn_Print_Area" vbProcedure="false">'ПМКП "Добробут"'!$A$1:$Q$25</definedName>
    <definedName function="false" hidden="false" localSheetId="3" name="Excel_BuiltIn_Print_Area" vbProcedure="false">' Відділ культури, туризму, наці'!$A$1:$R$26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<sst xmlns="http://schemas.openxmlformats.org/spreadsheetml/2006/main" count="579" uniqueCount="284">
  <si>
    <t xml:space="preserve">Звіт про стан оплати за оренду комунального майна станом на 01 травня 2023 року</t>
  </si>
  <si>
    <t xml:space="preserve">ПМКП “Добробут"</t>
  </si>
  <si>
    <t xml:space="preserve">(назва комунального підприємства, бюджетної установи)</t>
  </si>
  <si>
    <t xml:space="preserve">№ п/п</t>
  </si>
  <si>
    <t xml:space="preserve">Об’єкт оренди, адреса</t>
  </si>
  <si>
    <t xml:space="preserve">Площа,кв.м.</t>
  </si>
  <si>
    <t xml:space="preserve">Орендар</t>
  </si>
  <si>
    <t xml:space="preserve">Підстава для укладання договору</t>
  </si>
  <si>
    <t xml:space="preserve">Договір оренди</t>
  </si>
  <si>
    <t xml:space="preserve">Заборгованість з орендної плати станом на 01.01.2023р., грн</t>
  </si>
  <si>
    <t xml:space="preserve">Нараховано орендної плати, грн</t>
  </si>
  <si>
    <t xml:space="preserve">Сплачено орендної плати, грн</t>
  </si>
  <si>
    <t xml:space="preserve">Заборгованість орендної плати на звітну дату, грн </t>
  </si>
  <si>
    <t xml:space="preserve">Заборгованість із плати за користування земельною ділянкою, грн </t>
  </si>
  <si>
    <t xml:space="preserve">Вжиті заходи для стягнення заборгованості</t>
  </si>
  <si>
    <t xml:space="preserve">Дата останньої перевірки об'єкту оренди</t>
  </si>
  <si>
    <t xml:space="preserve">Дата укладання </t>
  </si>
  <si>
    <t xml:space="preserve">Термін дії</t>
  </si>
  <si>
    <t xml:space="preserve">за звітний місяць</t>
  </si>
  <si>
    <t xml:space="preserve">з початку року</t>
  </si>
  <si>
    <t xml:space="preserve">у звітному місяці</t>
  </si>
  <si>
    <t xml:space="preserve">на звітну дату</t>
  </si>
  <si>
    <t xml:space="preserve">Гараж № 8 (інв.№ 1030306), вул. Гагаріна, 18</t>
  </si>
  <si>
    <t xml:space="preserve">Дніпропетровський обласний центр зайнятості — Дудник В.В.</t>
  </si>
  <si>
    <t xml:space="preserve">Рішення Покровської міської ради № 3/06-53-22 від 20.01.2022 р. </t>
  </si>
  <si>
    <t xml:space="preserve">додаткова угода № 3 від 21.02.2022 р.</t>
  </si>
  <si>
    <t xml:space="preserve">1 рік</t>
  </si>
  <si>
    <t xml:space="preserve">-</t>
  </si>
  <si>
    <t xml:space="preserve">01.05.2023 р.</t>
  </si>
  <si>
    <t xml:space="preserve">Майстерні (інв.№ 1030335), вул. Соборна 11-Б</t>
  </si>
  <si>
    <t xml:space="preserve">ТОВ "Сантехсервіс 2017"</t>
  </si>
  <si>
    <t xml:space="preserve">Протокол електронних торгів № UA-PS-2020-01-08-000021-1</t>
  </si>
  <si>
    <t xml:space="preserve">27.01.2020 р.</t>
  </si>
  <si>
    <t xml:space="preserve">2 роки 11 місяців</t>
  </si>
  <si>
    <t xml:space="preserve">Нежитлова будівля та прибудоване приміщення (гараж) по вул. Чехова, 11а (інв.№ 1030521, 1030299)</t>
  </si>
  <si>
    <t xml:space="preserve">ФОП Харченко Вадим Вікторович</t>
  </si>
  <si>
    <t xml:space="preserve">Рішення виконавчого комітету Покровської міської ради Дніпропетровської області № 583/06-53-21 від 23.12.2021 р. </t>
  </si>
  <si>
    <t xml:space="preserve">12.01.2022 р.</t>
  </si>
  <si>
    <t xml:space="preserve">5 років</t>
  </si>
  <si>
    <t xml:space="preserve">РАЗОМ</t>
  </si>
  <si>
    <t xml:space="preserve">ПМКП "ЖИТЛКОМСЕРВІС"</t>
  </si>
  <si>
    <t xml:space="preserve">№п/п</t>
  </si>
  <si>
    <t xml:space="preserve">Площа, кв.м.</t>
  </si>
  <si>
    <t xml:space="preserve">Заборгованість з орендної плати станом на 01.01.2023р, грн</t>
  </si>
  <si>
    <t xml:space="preserve">Нараховано орендної плати, грн.</t>
  </si>
  <si>
    <t xml:space="preserve">Сплачено орендної плати, грн.</t>
  </si>
  <si>
    <t xml:space="preserve">Заборгованість орендної плати на звітну дату, грн. </t>
  </si>
  <si>
    <t xml:space="preserve">Нараховано плата за користування земельною ділянкою,грн</t>
  </si>
  <si>
    <t xml:space="preserve">Сплачено плата за користування земельною ділянкою,грн</t>
  </si>
  <si>
    <t xml:space="preserve">Дата останньої перевірки об’єкту оренди</t>
  </si>
  <si>
    <t xml:space="preserve">на початок місяця</t>
  </si>
  <si>
    <t xml:space="preserve">вул.Центральна, 49/1</t>
  </si>
  <si>
    <t xml:space="preserve">ФОП Дудка Н.В.</t>
  </si>
  <si>
    <t xml:space="preserve">пр.ріш 25.09.19</t>
  </si>
  <si>
    <t xml:space="preserve">вул.Європейська, 15</t>
  </si>
  <si>
    <t xml:space="preserve">КЗ ЦМЛ ДОР</t>
  </si>
  <si>
    <t xml:space="preserve">пр.ріш 15.06.2020</t>
  </si>
  <si>
    <t xml:space="preserve">ГО АТО</t>
  </si>
  <si>
    <t xml:space="preserve">№24 від 29.11.2019</t>
  </si>
  <si>
    <t xml:space="preserve">ріш. Виконкому № 75 від 24.02.2021р</t>
  </si>
  <si>
    <t xml:space="preserve">Фітнес обладнання, яке знаходиться за адресою: вул.Європейська, 15</t>
  </si>
  <si>
    <t xml:space="preserve">рішення сесії міської ради №5 від 25.01.2019</t>
  </si>
  <si>
    <t xml:space="preserve">вул.Б.Джонсона, 19</t>
  </si>
  <si>
    <t xml:space="preserve">ГО Афганістан</t>
  </si>
  <si>
    <t xml:space="preserve">№24від 29.11.19</t>
  </si>
  <si>
    <t xml:space="preserve">вул.Центральна,62</t>
  </si>
  <si>
    <t xml:space="preserve">Терцентр</t>
  </si>
  <si>
    <t xml:space="preserve">№9 від 19.01.2018</t>
  </si>
  <si>
    <t xml:space="preserve">вул.Д.Яворницького,13</t>
  </si>
  <si>
    <t xml:space="preserve">ГО Ветерани</t>
  </si>
  <si>
    <t xml:space="preserve">протокольне рішення від 28.04.2020</t>
  </si>
  <si>
    <t xml:space="preserve">вул.Тикви,2</t>
  </si>
  <si>
    <t xml:space="preserve">Виконавчий комітет Покровської міської ради Дніпроп.обл.</t>
  </si>
  <si>
    <t xml:space="preserve">вул.Шатохіна,3а</t>
  </si>
  <si>
    <t xml:space="preserve">Відділ культури</t>
  </si>
  <si>
    <t xml:space="preserve">ріш.сесії міськ.ради №527 від 18.12.2020</t>
  </si>
  <si>
    <t xml:space="preserve"> </t>
  </si>
  <si>
    <t xml:space="preserve">вул.Чіатурська,4</t>
  </si>
  <si>
    <t xml:space="preserve">ФОП Гальцев ВВ</t>
  </si>
  <si>
    <t xml:space="preserve">прот. ріш. від 24.09.18</t>
  </si>
  <si>
    <t xml:space="preserve">ТОВ Дельта-Оптіма</t>
  </si>
  <si>
    <t xml:space="preserve">ріш. Виконкому № 147 від 09.04.2021р</t>
  </si>
  <si>
    <t xml:space="preserve">АТ Дніпропетровськгаз</t>
  </si>
  <si>
    <t xml:space="preserve">№6 від 23.06.2017</t>
  </si>
  <si>
    <t xml:space="preserve">01,06.2017</t>
  </si>
  <si>
    <t xml:space="preserve">КП ДОБРОБУТ</t>
  </si>
  <si>
    <t xml:space="preserve">пр.ріш. Від 12.06.2020</t>
  </si>
  <si>
    <t xml:space="preserve">ЖЕО</t>
  </si>
  <si>
    <t xml:space="preserve">вул. Г.України, 13</t>
  </si>
  <si>
    <t xml:space="preserve">ГО Крила життя</t>
  </si>
  <si>
    <t xml:space="preserve">вільне</t>
  </si>
  <si>
    <t xml:space="preserve">вул.Київська,9</t>
  </si>
  <si>
    <t xml:space="preserve">Національна поліція</t>
  </si>
  <si>
    <t xml:space="preserve">Держ.установа пробації</t>
  </si>
  <si>
    <t xml:space="preserve">ріш.№5 від 20.03.20</t>
  </si>
  <si>
    <t xml:space="preserve">ФОП Нікітіна</t>
  </si>
  <si>
    <t xml:space="preserve">рішення Виконкому №541/06-53-21 від 30.11.2021</t>
  </si>
  <si>
    <t xml:space="preserve">вул.Б.Джонсона,19</t>
  </si>
  <si>
    <t xml:space="preserve">ПМБО "Вікторія"</t>
  </si>
  <si>
    <t xml:space="preserve">прот.ріш. 18.12.18</t>
  </si>
  <si>
    <t xml:space="preserve">КП Покровводоканал</t>
  </si>
  <si>
    <t xml:space="preserve">Поліція охорони</t>
  </si>
  <si>
    <t xml:space="preserve">№24 від 29.11.2020</t>
  </si>
  <si>
    <t xml:space="preserve">Гол.теріт.управ.юстиції</t>
  </si>
  <si>
    <t xml:space="preserve">прот.ріш.02.11.18</t>
  </si>
  <si>
    <t xml:space="preserve">ПВКП "Промтехснаб"</t>
  </si>
  <si>
    <t xml:space="preserve">пр.ел.аукц. № UA-PS-2021-03-26-000072-3</t>
  </si>
  <si>
    <t xml:space="preserve">ГО Союз Чорнобиль</t>
  </si>
  <si>
    <t xml:space="preserve">ріш.сесії міськ.ради №11 від 27.08.18</t>
  </si>
  <si>
    <t xml:space="preserve">вул. Тикви, 2</t>
  </si>
  <si>
    <t xml:space="preserve">ТДВ "Дніпрокомунтранс"</t>
  </si>
  <si>
    <t xml:space="preserve">ріш. 525  18.12.2020</t>
  </si>
  <si>
    <t xml:space="preserve">  вул.Тикви,2</t>
  </si>
  <si>
    <t xml:space="preserve">пр. 363 11.09.2020</t>
  </si>
  <si>
    <t xml:space="preserve">№4 від 29.03.2019</t>
  </si>
  <si>
    <t xml:space="preserve">ріш.№5 20.03.2020</t>
  </si>
  <si>
    <t xml:space="preserve">УДКСУ у м. Покрові</t>
  </si>
  <si>
    <t xml:space="preserve">прот. 22.06.2020     </t>
  </si>
  <si>
    <t xml:space="preserve">УКРПОШТА</t>
  </si>
  <si>
    <t xml:space="preserve">прот.ел.аукц.15.02.22 №LLE001-UA-20220125-59696</t>
  </si>
  <si>
    <t xml:space="preserve"> вул.Центральна,85</t>
  </si>
  <si>
    <t xml:space="preserve">ТОВ  "Нікополь Техно Сервіс"</t>
  </si>
  <si>
    <t xml:space="preserve">прот.ел.аукц. № UA-PS-2021-04-21-000054-3 від 12.05.21</t>
  </si>
  <si>
    <t xml:space="preserve"> вул.Центральна,41а</t>
  </si>
  <si>
    <t xml:space="preserve">ТОВ Універсал-сервіс 94</t>
  </si>
  <si>
    <t xml:space="preserve">прот.ел.торг.№UA-PS-2018-09-07-000001</t>
  </si>
  <si>
    <t xml:space="preserve">  04.10.2018</t>
  </si>
  <si>
    <t xml:space="preserve">ФОП Гаврюк Л.Д.</t>
  </si>
  <si>
    <t xml:space="preserve">ріш.сес.міск.ради № 317 26.08.2020</t>
  </si>
  <si>
    <t xml:space="preserve">Косолапов В.О.</t>
  </si>
  <si>
    <t xml:space="preserve">ріш 529 18.12.2020</t>
  </si>
  <si>
    <t xml:space="preserve">ГО Шахи для життя</t>
  </si>
  <si>
    <t xml:space="preserve">ріш 08.06.2020</t>
  </si>
  <si>
    <t xml:space="preserve"> вул. Тикви, 2</t>
  </si>
  <si>
    <t xml:space="preserve">пр. ел. аукц №UA-PS-2020-10-13-000133-1 від 03.11.20</t>
  </si>
  <si>
    <t xml:space="preserve">26.11.2020р.</t>
  </si>
  <si>
    <t xml:space="preserve">26.11.2025р.</t>
  </si>
  <si>
    <t xml:space="preserve">вул.Центральна, 18</t>
  </si>
  <si>
    <t xml:space="preserve">ГО "ГРАЦІЯ"</t>
  </si>
  <si>
    <t xml:space="preserve">ріш.№ 13  23.11.18</t>
  </si>
  <si>
    <t xml:space="preserve">ФОП Нечипоренко О.П.</t>
  </si>
  <si>
    <t xml:space="preserve">пр. ел. аукц. № UA-PS-2021-04-30-000146-2 від 23.05.21</t>
  </si>
  <si>
    <t xml:space="preserve">УВД ФССУ у Дніпр.обл.</t>
  </si>
  <si>
    <t xml:space="preserve">пр.ел.аукц.№LLE001-UA-20220311-56755 від 03.04.22</t>
  </si>
  <si>
    <t xml:space="preserve">ФОП Хомік Є.М.</t>
  </si>
  <si>
    <t xml:space="preserve">пр.ел.аукц.№LLE001-UA-20220525-60721 від 15.06.22</t>
  </si>
  <si>
    <t xml:space="preserve">УЖКГ та будівництва</t>
  </si>
  <si>
    <t xml:space="preserve">Будівля за адресою: вул. Героїв України, 15</t>
  </si>
  <si>
    <t xml:space="preserve">Квартирно-експлуатаційний відділ м. Дніпропетровська Міністерства оборони України</t>
  </si>
  <si>
    <t xml:space="preserve">рішення 51 сесії 7 скликання №24 від 29.11.2019</t>
  </si>
  <si>
    <t xml:space="preserve">Будівля за адресою: вул. Торгова, 37</t>
  </si>
  <si>
    <t xml:space="preserve">Територіальне управління Державної судової адміністрації України</t>
  </si>
  <si>
    <t xml:space="preserve">Рішення виконавчого комітету Покровської міської ради №90/06-53-22 від 15.04.2022</t>
  </si>
  <si>
    <t xml:space="preserve">Відділу культури, туризму, національностей і релігій виконавчого комітету Покровської міської ради</t>
  </si>
  <si>
    <t xml:space="preserve">Клуб с. П.Хутори (частина вбудованого нежитлового приміщення з метою розміщення продовольчого магазину), м. Покров, вул. Перевізна, 48</t>
  </si>
  <si>
    <t xml:space="preserve">ФОП Павліковська В.О.</t>
  </si>
  <si>
    <t xml:space="preserve">Рішення ВК ПМР ДО № 122/069-53-22 від 20.05.2022р. </t>
  </si>
  <si>
    <t xml:space="preserve">Клуб с. П.Хутори (нежиле приміщення для розміщення філії амбулаторії загальної практики сімейної медицини № 4), м. Покров, вул. Перевізна, 48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</si>
  <si>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</si>
  <si>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Рішення 51 сесії 7 скликання № 24 від 29.11.2019р.</t>
  </si>
  <si>
    <t xml:space="preserve">Філія № 2 "Миронівський сільський клуб" (приміщення нежитлової будівлі клубу), с. Миронівка, пров. Шкільний, 1а</t>
  </si>
  <si>
    <t xml:space="preserve">Рішення ВК ПМР ДО від 22.12.2022 року № 381/06-53-22</t>
  </si>
  <si>
    <t xml:space="preserve">КП "ЦМЛ ПМР ДО"</t>
  </si>
  <si>
    <t xml:space="preserve">КП" ЦМЛ ПМР ДО", частина даху у будинку головного хірургічного корпусу, вул. Медична,19 </t>
  </si>
  <si>
    <t xml:space="preserve">ПрАТ "Київстар"</t>
  </si>
  <si>
    <t xml:space="preserve">Рішення Дніпропетровської обласної ради           № 430-15/VII від 07.12.2018р</t>
  </si>
  <si>
    <t xml:space="preserve">22.02.2019р</t>
  </si>
  <si>
    <t xml:space="preserve">01.04.2024р.</t>
  </si>
  <si>
    <t xml:space="preserve">КП" ЦМЛ ПМР ДО",частина I поверху нежитлової будівлі інфекційного корпусу</t>
  </si>
  <si>
    <t xml:space="preserve">КНП "ЦПМСД Покровської міської ради Дніпропетровської області"</t>
  </si>
  <si>
    <t xml:space="preserve"> рішення 55 сесії 7 скликання від 20.03.2020р.№5</t>
  </si>
  <si>
    <t xml:space="preserve">06.01.2022р</t>
  </si>
  <si>
    <t xml:space="preserve">05.01.2027р.</t>
  </si>
  <si>
    <t xml:space="preserve">КП" ЦМЛ ПМР ДО",частина I та III поверху нежитлової будівлі акушерсько-гінекологічного корпусу</t>
  </si>
  <si>
    <t xml:space="preserve">07.12.2021р. </t>
  </si>
  <si>
    <t xml:space="preserve"> 06.12.2026р.</t>
  </si>
  <si>
    <t xml:space="preserve">КП" ЦМЛ ПМР ДО",частина корпусу швидкої медичної допомоги у будинку швидкої медичної допомоги, вул. Медична,19 </t>
  </si>
  <si>
    <t xml:space="preserve">КП"ОЦЕМД та МК"  ДОР"</t>
  </si>
  <si>
    <t xml:space="preserve">Рішення Дніпропетровської обласної ради           № 462-16/VII від 22.02.2019р</t>
  </si>
  <si>
    <t xml:space="preserve">30.01.2020р</t>
  </si>
  <si>
    <t xml:space="preserve">30.11.2022р.</t>
  </si>
  <si>
    <t xml:space="preserve">КП" ЦМЛ ПМР ДО", нежитлові приміщення у будинку головного хірургічного корпусу, вул. Медична,19 </t>
  </si>
  <si>
    <t xml:space="preserve">Комунальний заклад "Обласний клінічний центр медико-соціальної експертизи"Дніпропетровської обласної ради"</t>
  </si>
  <si>
    <t xml:space="preserve">25.10.2022р.</t>
  </si>
  <si>
    <t xml:space="preserve">24.10.2027р.</t>
  </si>
  <si>
    <t xml:space="preserve">КНП "ЦПМСД ПМР"</t>
  </si>
  <si>
    <t xml:space="preserve">Медична,19</t>
  </si>
  <si>
    <t xml:space="preserve">ФОП Даниленко О.В.</t>
  </si>
  <si>
    <t xml:space="preserve">Протокол засідання комісії від 17.06.2020</t>
  </si>
  <si>
    <t xml:space="preserve">№93/1 від 25.06.2020</t>
  </si>
  <si>
    <t xml:space="preserve">КЗ "ЦМЛ" ДОР"</t>
  </si>
  <si>
    <t xml:space="preserve">Протокол засідання комісії від 12.06.2020</t>
  </si>
  <si>
    <t xml:space="preserve">№93/2  25.06.2020  </t>
  </si>
  <si>
    <t xml:space="preserve">Рішення 51 сесії 7 скликання від 29.11.2019 №24</t>
  </si>
  <si>
    <t xml:space="preserve">№161/12   25.12.19р.</t>
  </si>
  <si>
    <t xml:space="preserve">Медична ,19</t>
  </si>
  <si>
    <t xml:space="preserve">ФОП Касьянов А.В.</t>
  </si>
  <si>
    <t xml:space="preserve">Протокол засідання комісії від 21.01.2020</t>
  </si>
  <si>
    <t xml:space="preserve">№10/1 від 31.01.2020</t>
  </si>
  <si>
    <t xml:space="preserve">ДОБФСРЗ "Лікарняна каса"</t>
  </si>
  <si>
    <t xml:space="preserve">Електроний протокол</t>
  </si>
  <si>
    <t xml:space="preserve">№179 від 01.12.2020</t>
  </si>
  <si>
    <t xml:space="preserve">Лікарняна,1</t>
  </si>
  <si>
    <t xml:space="preserve">КЗ "ОЦЕМД та МК" ДОР"</t>
  </si>
  <si>
    <t xml:space="preserve">Рішення 46 сесії 7 скликання від 27.06.2019 №9</t>
  </si>
  <si>
    <t xml:space="preserve">№105/8 від 14.08.2019</t>
  </si>
  <si>
    <t xml:space="preserve">ФОП Леонтьєва С.А.</t>
  </si>
  <si>
    <t xml:space="preserve">№ 194 від 15.12.2020</t>
  </si>
  <si>
    <t xml:space="preserve">управління освіти виконавчого комітету Покровської міської ради</t>
  </si>
  <si>
    <t xml:space="preserve">Частина нежитлового приміщення КЗ "СЗШ №9"    вул. Л. Чайкіної, 29а</t>
  </si>
  <si>
    <t xml:space="preserve">ФОП Осадчук О.Ю.</t>
  </si>
  <si>
    <t xml:space="preserve">протокол електронного аукціону №UA-PS-2021-02-26-000062-1 від 24.03.2021</t>
  </si>
  <si>
    <t xml:space="preserve">Частина нежитлового приміщення                                  КЗ "СЗШ №7"                           вул. Партизанська, 73</t>
  </si>
  <si>
    <t xml:space="preserve">Громадська організація  ПКСЄ «АЯКС»</t>
  </si>
  <si>
    <t xml:space="preserve">Рішення 51 сесії 7 скликання Покровської міської ради Дніпропетровської області від 29.11.2019р. №24</t>
  </si>
  <si>
    <t xml:space="preserve">Рішення виконавчого комітету Покровської міської ради від 18.12.2020р. №526</t>
  </si>
  <si>
    <t xml:space="preserve">Частина нежитлового приміщення                       вул. Шатохіна, 21</t>
  </si>
  <si>
    <t xml:space="preserve">ФОП Пчельніков О.Л.</t>
  </si>
  <si>
    <t xml:space="preserve">протокол електронного аукціону №UA-PS-2021-01-25-000039-1 від 25.02.2021</t>
  </si>
  <si>
    <t xml:space="preserve">Частина нежитлового приміщення вул. Центральна, 7</t>
  </si>
  <si>
    <t xml:space="preserve">ПАТ  «Укрпошта»</t>
  </si>
  <si>
    <t xml:space="preserve">Рішення виконавчого комітету Покровської міської ради від 01.09.2020 №358</t>
  </si>
  <si>
    <t xml:space="preserve">Частина нежитлового приміщення                         КЗ "СЗШ №9"                      вул. Л.Чайкіної, 29а</t>
  </si>
  <si>
    <t xml:space="preserve">Відділ культури (музична школа)</t>
  </si>
  <si>
    <t xml:space="preserve">Протокольне рішення від 15.06.2020р.</t>
  </si>
  <si>
    <t xml:space="preserve">Частина нежитлового приміщення                      вул. Центральна, 7</t>
  </si>
  <si>
    <t xml:space="preserve">Відділ культури (бібліотека)</t>
  </si>
  <si>
    <t xml:space="preserve">Частина вбудованого нежитлового приміщення вул.Шатохіна, 21    </t>
  </si>
  <si>
    <t xml:space="preserve">ТОВ "ШФ"Еліт стиль"</t>
  </si>
  <si>
    <t xml:space="preserve">Для розміщення виробничих цехів  легкої промисловості</t>
  </si>
  <si>
    <t xml:space="preserve">ТОВ "Виробнича компанія "Авітекс"</t>
  </si>
  <si>
    <t xml:space="preserve">протокол електронного аукціону №UA-PS-2020-12-21-000044-3 від 11.01.2021</t>
  </si>
  <si>
    <t xml:space="preserve">Направлено лист ТОВ “Авітекс” та орендодавцю</t>
  </si>
  <si>
    <t xml:space="preserve">Частина земельної ділянки                                             по вул.Горького, 12 та по вул.Центральна,7</t>
  </si>
  <si>
    <t xml:space="preserve">69,64                          69,34</t>
  </si>
  <si>
    <t xml:space="preserve">ТОВ "Укртехресурс" (за користування зем.ділянкою)</t>
  </si>
  <si>
    <t xml:space="preserve">Рішення 58 сесії Покровської міської ради 7 скликання від 26.06.2020 №5</t>
  </si>
  <si>
    <t xml:space="preserve">Нежитлове приміщення по вул.П.Осипенко, 34</t>
  </si>
  <si>
    <t xml:space="preserve">КНП «Центр первинної медико-санітарної допомоги Покровської міської ради Дніпропетровської області»</t>
  </si>
  <si>
    <t xml:space="preserve">Рішення Покровської міської ради  51 сесії 7 скликання від 29.11.2019 №24</t>
  </si>
  <si>
    <t xml:space="preserve">Нежитлове приміщення по вул.Л.Чайкіної, 31      </t>
  </si>
  <si>
    <t xml:space="preserve">Регіональна жіноча громадська організація  "Берегиня"</t>
  </si>
  <si>
    <t xml:space="preserve">Рішення виконавчого комітету Покровської міської ради Дніпропетровської області №371 від 12.08.2021</t>
  </si>
  <si>
    <t xml:space="preserve">Громадська організація  "Секція національної спілки художників України" </t>
  </si>
  <si>
    <t xml:space="preserve">Рішення виконавчого комітету Покровської міської ради Дніпропетровської області №519 від 09.11.2021</t>
  </si>
  <si>
    <t xml:space="preserve">Громадська організація  "Спортивний клуб "СПАРТА 2008"</t>
  </si>
  <si>
    <t xml:space="preserve">Рішення виконавчого комітету Покровської міської ради Дніпропетровської області №297 від 26.07.2021</t>
  </si>
  <si>
    <t xml:space="preserve">Вбудоване нежитлове приміщення, вул.Шатохіна, буд. 21 ,</t>
  </si>
  <si>
    <t xml:space="preserve">Територіальний центр соціального обслуговування (надання соціальних послуг) </t>
  </si>
  <si>
    <t xml:space="preserve">Рішення виконавчого комітету Покровської міської ради від 04.06.2021 №245</t>
  </si>
  <si>
    <t xml:space="preserve">Частина нежитлової будівлі, вул.Балкова, 20</t>
  </si>
  <si>
    <t xml:space="preserve">Товариство з обмеженою відповідальністю Медична компанія «ІРІС» </t>
  </si>
  <si>
    <t xml:space="preserve">протокол електронного аукціону №LLE-UA-20210629-52023 від 26.07.2021</t>
  </si>
  <si>
    <t xml:space="preserve">Установка котельна модульна з обладнанням та модульна будівля для складу пелет, вул. Малки Івана, 1а</t>
  </si>
  <si>
    <t xml:space="preserve">ТОВ "АТЛАС АКТИВ"</t>
  </si>
  <si>
    <t xml:space="preserve">Рішення 55 сесії 7 скликання Покровської міської ради Дніпропетровської області від 20.03.2020р. </t>
  </si>
  <si>
    <t xml:space="preserve">Частина нежитлової будівлі, загальна площа 45,0 кв.м., за адресою: Дніпропетровська область, Нікопольський район, м.Покров, вул.Партизанська, 71</t>
  </si>
  <si>
    <t xml:space="preserve">Заклад об’єднання громадян Дніпропетровської обласної організації товариства сприяння  обороні України "Нікопольська автомобільна школа"</t>
  </si>
  <si>
    <t xml:space="preserve">протокол електронного аукціону №LLE001-UA-20220803-70821 від 08.08.2022</t>
  </si>
  <si>
    <t xml:space="preserve">управління праці та соціального захисту населення виконавчого комітету Покровської міської ради</t>
  </si>
  <si>
    <t xml:space="preserve">м. Покров, вул.Залужного Валерія, 5</t>
  </si>
  <si>
    <t xml:space="preserve">ТОВ "Укртехресурс"</t>
  </si>
  <si>
    <t xml:space="preserve">Рішення 25 сесії Покровської міської ради 7 скликання  від 29.09.2017 №10</t>
  </si>
  <si>
    <t xml:space="preserve">Договір № 2/19 від 02.01.2019 р.</t>
  </si>
  <si>
    <t xml:space="preserve">01.01.2019-18.10.2026</t>
  </si>
  <si>
    <t xml:space="preserve">виконавчий комітет Покровської міської ради Дніпропетровської області</t>
  </si>
  <si>
    <t xml:space="preserve">Вбудоване приміщення, вул.Центральна 48</t>
  </si>
  <si>
    <t xml:space="preserve">Відділ культури виконавчого комітету  Покровської  міської  ради Дніпропетровської  області</t>
  </si>
  <si>
    <t xml:space="preserve">рішення 51 сесії 7 скликання від 29.11.2019р. №24</t>
  </si>
  <si>
    <t xml:space="preserve">№ 163 від 28.12.2019</t>
  </si>
  <si>
    <t xml:space="preserve">Управління житлово-комунального господарства та будівництва Покровської  міської ради</t>
  </si>
  <si>
    <t xml:space="preserve">№ 164 від 28.12.2019</t>
  </si>
  <si>
    <t xml:space="preserve">Покровський міський центр соціальних служб для сім"ї, дітей та молоді</t>
  </si>
  <si>
    <t xml:space="preserve">протокол від 11.06.2020р.</t>
  </si>
  <si>
    <t xml:space="preserve">№ 60/1 від 22.06.2020</t>
  </si>
  <si>
    <t xml:space="preserve">рішення виконкому № 42/06-53-22  від 11.02.2022р.</t>
  </si>
  <si>
    <t xml:space="preserve">№ 91/22 від 01.09.2022</t>
  </si>
  <si>
    <t xml:space="preserve">Фінансове управління Покровської міської  ради</t>
  </si>
  <si>
    <t xml:space="preserve">рішення виконавчого комітету № 414 від 03.09.2021р.</t>
  </si>
  <si>
    <t xml:space="preserve">№ б/н  від 01.09.2022</t>
  </si>
  <si>
    <t xml:space="preserve">Вбудоване приміщення, вул.Центральна 14</t>
  </si>
  <si>
    <t xml:space="preserve">Акціонерне товариство “УКРПОШТА” філія Дніпропетровська дирекція АТ “Укрпошта”</t>
  </si>
  <si>
    <t xml:space="preserve">рішення 55 сесії 7 скликання від 20.03.2020р. №5</t>
  </si>
  <si>
    <t xml:space="preserve">б/н від 06.01.2021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</si>
</sst>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"/>
    <numFmt numFmtId="167" formatCode="dd/mm/yyyy"/>
    <numFmt numFmtId="168" formatCode="0.0"/>
    <numFmt numFmtId="169" formatCode="General"/>
    <numFmt numFmtId="170" formatCode="0"/>
  </numFmts>
  <fonts count="32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name val="Times New Roman"/>
      <family val="1"/>
      <charset val="1"/>
    </font>
    <font>
      <b val="true"/>
      <sz val="18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10"/>
      <name val="Times New Roman"/>
      <family val="1"/>
      <charset val="1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u val="single"/>
      <sz val="7"/>
      <name val="Times New Roman"/>
      <family val="1"/>
      <charset val="1"/>
    </font>
    <font>
      <sz val="10"/>
      <name val="Times New Roman"/>
      <family val="1"/>
      <charset val="204"/>
    </font>
    <font>
      <sz val="13"/>
      <color rgb="FFFF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 val="true"/>
      <sz val="7"/>
      <name val="Arial Cyr"/>
      <family val="0"/>
      <charset val="1"/>
    </font>
    <font>
      <sz val="13"/>
      <name val="Times New Roman"/>
      <family val="1"/>
      <charset val="204"/>
    </font>
    <font>
      <b val="true"/>
      <sz val="11"/>
      <name val="Times New Roman"/>
      <family val="1"/>
      <charset val="1"/>
    </font>
    <font>
      <b val="true"/>
      <u val="single"/>
      <sz val="7"/>
      <name val="Times New Roman"/>
      <family val="1"/>
      <charset val="1"/>
    </font>
    <font>
      <sz val="10"/>
      <name val="Arial"/>
      <family val="0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12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8"/>
      <name val="Times New Roman"/>
      <family val="1"/>
      <charset val="1"/>
    </font>
    <font>
      <sz val="10"/>
      <name val="Arial Cyr"/>
      <family val="0"/>
      <charset val="1"/>
    </font>
    <font>
      <u val="single"/>
      <sz val="10"/>
      <name val="Arial"/>
      <family val="2"/>
      <charset val="1"/>
    </font>
    <font>
      <b val="tru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D8CE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303030"/>
      </bottom>
      <diagonal/>
    </border>
    <border diagonalUp="false" diagonalDown="false">
      <left style="thin">
        <color rgb="FF4A4A4A"/>
      </left>
      <right style="thin">
        <color rgb="FF4A4A4A"/>
      </right>
      <top style="thin">
        <color rgb="FF4A4A4A"/>
      </top>
      <bottom style="thin">
        <color rgb="FF4A4A4A"/>
      </bottom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4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3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Лист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03030"/>
      <rgbColor rgb="FF993300"/>
      <rgbColor rgb="FF993366"/>
      <rgbColor rgb="FF4A4A4A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selection pane="topLeft" activeCell="A2" activeCellId="0" sqref="A2"/>
    </sheetView>
  </sheetViews>
  <sheetFormatPr defaultColWidth="9.35546875" defaultRowHeight="14.65" zeroHeight="false" outlineLevelRow="0" outlineLevelCol="0"/>
  <cols>
    <col collapsed="false" customWidth="true" hidden="false" outlineLevel="0" max="1" min="1" style="1" width="5.3"/>
    <col collapsed="false" customWidth="true" hidden="false" outlineLevel="0" max="2" min="2" style="1" width="26.78"/>
    <col collapsed="false" customWidth="true" hidden="false" outlineLevel="0" max="3" min="3" style="1" width="10.38"/>
    <col collapsed="false" customWidth="true" hidden="false" outlineLevel="0" max="4" min="4" style="1" width="35.01"/>
    <col collapsed="false" customWidth="true" hidden="false" outlineLevel="0" max="5" min="5" style="1" width="29.3"/>
    <col collapsed="false" customWidth="true" hidden="false" outlineLevel="0" max="6" min="6" style="1" width="20.83"/>
    <col collapsed="false" customWidth="true" hidden="false" outlineLevel="0" max="7" min="7" style="1" width="19.45"/>
    <col collapsed="false" customWidth="true" hidden="false" outlineLevel="0" max="8" min="8" style="1" width="22.23"/>
    <col collapsed="false" customWidth="true" hidden="false" outlineLevel="0" max="9" min="9" style="1" width="16.67"/>
    <col collapsed="false" customWidth="true" hidden="false" outlineLevel="0" max="11" min="10" style="1" width="17.21"/>
    <col collapsed="false" customWidth="true" hidden="false" outlineLevel="0" max="12" min="12" style="1" width="16.39"/>
    <col collapsed="false" customWidth="true" hidden="false" outlineLevel="0" max="13" min="13" style="1" width="21.11"/>
    <col collapsed="false" customWidth="true" hidden="false" outlineLevel="0" max="14" min="14" style="1" width="14.16"/>
    <col collapsed="false" customWidth="true" hidden="false" outlineLevel="0" max="15" min="15" style="1" width="15.15"/>
    <col collapsed="false" customWidth="true" hidden="false" outlineLevel="0" max="16" min="16" style="1" width="20.83"/>
    <col collapsed="false" customWidth="true" hidden="false" outlineLevel="0" max="17" min="17" style="1" width="16.14"/>
    <col collapsed="false" customWidth="true" hidden="false" outlineLevel="0" max="257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customFormat="false" ht="24.0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" hidden="false" customHeight="true" outlineLevel="0" collapsed="false"/>
    <row r="5" customFormat="false" ht="179.1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83.2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s="9" customFormat="true" ht="14.65" hidden="false" customHeight="false" outlineLevel="0" collapsed="false">
      <c r="A7" s="8" t="n">
        <v>1</v>
      </c>
      <c r="B7" s="8" t="n">
        <v>2</v>
      </c>
      <c r="C7" s="8" t="n">
        <v>3</v>
      </c>
      <c r="D7" s="8" t="n">
        <v>4</v>
      </c>
      <c r="E7" s="8" t="n">
        <v>5</v>
      </c>
      <c r="F7" s="8" t="n">
        <v>6</v>
      </c>
      <c r="G7" s="8" t="n">
        <v>7</v>
      </c>
      <c r="H7" s="8" t="n">
        <v>8</v>
      </c>
      <c r="I7" s="8" t="n">
        <v>9</v>
      </c>
      <c r="J7" s="8" t="n">
        <v>10</v>
      </c>
      <c r="K7" s="8" t="n">
        <v>11</v>
      </c>
      <c r="L7" s="8" t="n">
        <v>12</v>
      </c>
      <c r="M7" s="8" t="n">
        <v>13</v>
      </c>
      <c r="N7" s="8" t="n">
        <v>14</v>
      </c>
      <c r="O7" s="8" t="n">
        <v>15</v>
      </c>
      <c r="P7" s="8" t="n">
        <v>16</v>
      </c>
      <c r="Q7" s="8" t="n">
        <v>17</v>
      </c>
    </row>
    <row r="8" customFormat="false" ht="53.7" hidden="false" customHeight="true" outlineLevel="0" collapsed="false">
      <c r="A8" s="10" t="n">
        <v>1</v>
      </c>
      <c r="B8" s="11" t="s">
        <v>22</v>
      </c>
      <c r="C8" s="12" t="n">
        <v>26.4</v>
      </c>
      <c r="D8" s="11" t="s">
        <v>23</v>
      </c>
      <c r="E8" s="11" t="s">
        <v>24</v>
      </c>
      <c r="F8" s="11" t="s">
        <v>25</v>
      </c>
      <c r="G8" s="12" t="s">
        <v>26</v>
      </c>
      <c r="H8" s="13" t="n">
        <v>0</v>
      </c>
      <c r="I8" s="14" t="n">
        <v>1</v>
      </c>
      <c r="J8" s="14" t="n">
        <v>1</v>
      </c>
      <c r="K8" s="14" t="n">
        <v>1</v>
      </c>
      <c r="L8" s="14" t="n">
        <v>1</v>
      </c>
      <c r="M8" s="14" t="n">
        <f aca="false">H8+J8-L8</f>
        <v>0</v>
      </c>
      <c r="N8" s="14" t="n">
        <v>0</v>
      </c>
      <c r="O8" s="14" t="n">
        <v>0</v>
      </c>
      <c r="P8" s="13" t="s">
        <v>27</v>
      </c>
      <c r="Q8" s="11" t="s">
        <v>28</v>
      </c>
    </row>
    <row r="9" customFormat="false" ht="50.7" hidden="false" customHeight="true" outlineLevel="0" collapsed="false">
      <c r="A9" s="10" t="n">
        <v>2</v>
      </c>
      <c r="B9" s="11" t="s">
        <v>29</v>
      </c>
      <c r="C9" s="12" t="n">
        <v>221.1</v>
      </c>
      <c r="D9" s="11" t="s">
        <v>30</v>
      </c>
      <c r="E9" s="11" t="s">
        <v>31</v>
      </c>
      <c r="F9" s="12" t="s">
        <v>32</v>
      </c>
      <c r="G9" s="11" t="s">
        <v>33</v>
      </c>
      <c r="H9" s="13" t="n">
        <v>0</v>
      </c>
      <c r="I9" s="14" t="n">
        <v>10327.88</v>
      </c>
      <c r="J9" s="14" t="n">
        <f aca="false">10024.34+10104.53+10175.26+10327.88</f>
        <v>40632.01</v>
      </c>
      <c r="K9" s="14" t="n">
        <v>10327.88</v>
      </c>
      <c r="L9" s="14" t="n">
        <f aca="false">10024.34+10104.53+10175.26+10327.88</f>
        <v>40632.01</v>
      </c>
      <c r="M9" s="14" t="n">
        <f aca="false">H9+J9-L9</f>
        <v>0</v>
      </c>
      <c r="N9" s="14" t="n">
        <v>0</v>
      </c>
      <c r="O9" s="14" t="n">
        <v>0</v>
      </c>
      <c r="P9" s="12" t="s">
        <v>27</v>
      </c>
      <c r="Q9" s="11" t="s">
        <v>28</v>
      </c>
      <c r="R9" s="3"/>
    </row>
    <row r="10" customFormat="false" ht="89.55" hidden="false" customHeight="false" outlineLevel="0" collapsed="false">
      <c r="A10" s="10" t="n">
        <v>3</v>
      </c>
      <c r="B10" s="11" t="s">
        <v>34</v>
      </c>
      <c r="C10" s="12" t="n">
        <v>172.1</v>
      </c>
      <c r="D10" s="11" t="s">
        <v>35</v>
      </c>
      <c r="E10" s="11" t="s">
        <v>36</v>
      </c>
      <c r="F10" s="12" t="s">
        <v>37</v>
      </c>
      <c r="G10" s="12" t="s">
        <v>38</v>
      </c>
      <c r="H10" s="13" t="n">
        <v>0</v>
      </c>
      <c r="I10" s="14" t="n">
        <v>6067.37</v>
      </c>
      <c r="J10" s="14" t="n">
        <f aca="false">5889.04+5936.15+5977.7+6067.37</f>
        <v>23870.26</v>
      </c>
      <c r="K10" s="14" t="n">
        <v>6067.37</v>
      </c>
      <c r="L10" s="14" t="n">
        <f aca="false">5889.04+5936.15+5977.7+6067.37</f>
        <v>23870.26</v>
      </c>
      <c r="M10" s="15" t="n">
        <f aca="false">H10+J10-L10</f>
        <v>0</v>
      </c>
      <c r="N10" s="14" t="n">
        <v>0</v>
      </c>
      <c r="O10" s="14" t="n">
        <v>0</v>
      </c>
      <c r="P10" s="12" t="s">
        <v>27</v>
      </c>
      <c r="Q10" s="11" t="s">
        <v>28</v>
      </c>
    </row>
    <row r="11" s="9" customFormat="true" ht="16.15" hidden="false" customHeight="false" outlineLevel="0" collapsed="false">
      <c r="A11" s="16"/>
      <c r="B11" s="16" t="s">
        <v>39</v>
      </c>
      <c r="C11" s="16"/>
      <c r="D11" s="16"/>
      <c r="E11" s="16"/>
      <c r="F11" s="16"/>
      <c r="G11" s="16"/>
      <c r="H11" s="17" t="n">
        <f aca="false">SUM(H8:H10)</f>
        <v>0</v>
      </c>
      <c r="I11" s="18" t="n">
        <f aca="false">SUM(I8:I10)</f>
        <v>16396.25</v>
      </c>
      <c r="J11" s="18" t="n">
        <f aca="false">SUM(J8:J10)</f>
        <v>64503.27</v>
      </c>
      <c r="K11" s="18" t="n">
        <f aca="false">K8+K9+K10</f>
        <v>16396.25</v>
      </c>
      <c r="L11" s="18" t="n">
        <f aca="false">L8+L9+L10</f>
        <v>64503.27</v>
      </c>
      <c r="M11" s="18" t="n">
        <f aca="false">H11+J11-L11</f>
        <v>0</v>
      </c>
      <c r="N11" s="18" t="n">
        <f aca="false">N8+N9+N10</f>
        <v>0</v>
      </c>
      <c r="O11" s="18" t="n">
        <f aca="false">O8+O9+O10</f>
        <v>0</v>
      </c>
      <c r="P11" s="17"/>
      <c r="Q11" s="17"/>
    </row>
    <row r="12" customFormat="false" ht="14.65" hidden="false" customHeight="false" outlineLevel="0" collapsed="false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19"/>
      <c r="Q12" s="19"/>
    </row>
    <row r="13" customFormat="false" ht="14.65" hidden="false" customHeight="false" outlineLevel="0" collapsed="false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9"/>
      <c r="Q13" s="19"/>
    </row>
    <row r="14" customFormat="false" ht="15.8" hidden="false" customHeight="false" outlineLevel="0" collapsed="false">
      <c r="C14" s="22"/>
      <c r="D14" s="22"/>
      <c r="E14" s="22"/>
      <c r="F14" s="22"/>
      <c r="G14" s="23"/>
      <c r="H14" s="23"/>
      <c r="I14" s="23"/>
      <c r="J14" s="24"/>
      <c r="K14" s="24"/>
      <c r="L14" s="24"/>
    </row>
    <row r="15" customFormat="false" ht="15.8" hidden="false" customHeight="false" outlineLevel="0" collapsed="false">
      <c r="C15" s="25"/>
      <c r="D15" s="25"/>
      <c r="E15" s="25"/>
      <c r="F15" s="25"/>
      <c r="G15" s="26"/>
      <c r="H15" s="26"/>
      <c r="I15" s="26"/>
      <c r="J15" s="25"/>
      <c r="K15" s="25"/>
      <c r="L15" s="25"/>
    </row>
    <row r="16" customFormat="false" ht="15.8" hidden="false" customHeight="false" outlineLevel="0" collapsed="false">
      <c r="C16" s="22"/>
      <c r="D16" s="22"/>
      <c r="E16" s="22"/>
      <c r="F16" s="22"/>
      <c r="G16" s="27"/>
      <c r="H16" s="27"/>
      <c r="I16" s="27"/>
      <c r="J16" s="24"/>
      <c r="K16" s="24"/>
      <c r="L16" s="24"/>
    </row>
    <row r="17" customFormat="false" ht="15.8" hidden="false" customHeight="false" outlineLevel="0" collapsed="false">
      <c r="C17" s="22"/>
      <c r="D17" s="22"/>
      <c r="E17" s="22"/>
      <c r="F17" s="22"/>
      <c r="G17" s="28"/>
      <c r="H17" s="28"/>
      <c r="I17" s="28"/>
      <c r="J17" s="24"/>
      <c r="K17" s="24"/>
      <c r="L17" s="24"/>
    </row>
    <row r="19" customFormat="false" ht="15.8" hidden="false" customHeight="false" outlineLevel="0" collapsed="false">
      <c r="C19" s="25"/>
      <c r="D19" s="25"/>
      <c r="E19" s="25"/>
      <c r="F19" s="25"/>
      <c r="G19" s="26"/>
      <c r="H19" s="26"/>
      <c r="I19" s="26"/>
      <c r="J19" s="25"/>
      <c r="K19" s="25"/>
      <c r="L19" s="25"/>
    </row>
    <row r="20" customFormat="false" ht="14.65" hidden="false" customHeight="false" outlineLevel="0" collapsed="false">
      <c r="G20" s="27"/>
      <c r="H20" s="27"/>
      <c r="I20" s="27"/>
    </row>
    <row r="21" customFormat="false" ht="14.65" hidden="false" customHeight="false" outlineLevel="0" collapsed="false">
      <c r="G21" s="29"/>
      <c r="H21" s="29"/>
      <c r="I21" s="29"/>
    </row>
    <row r="22" customFormat="false" ht="14.65" hidden="false" customHeight="false" outlineLevel="0" collapsed="false">
      <c r="G22" s="29"/>
      <c r="H22" s="29"/>
      <c r="I22" s="29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1:G11"/>
    <mergeCell ref="P11:Q1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052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2" activeCellId="0" sqref="A2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5.55"/>
    <col collapsed="false" customWidth="true" hidden="false" outlineLevel="0" max="2" min="2" style="0" width="32.8"/>
    <col collapsed="false" customWidth="true" hidden="false" outlineLevel="0" max="3" min="3" style="0" width="13.89"/>
    <col collapsed="false" customWidth="true" hidden="false" outlineLevel="0" max="4" min="4" style="0" width="35.12"/>
    <col collapsed="false" customWidth="true" hidden="false" outlineLevel="0" max="5" min="5" style="0" width="33.34"/>
    <col collapsed="false" customWidth="true" hidden="false" outlineLevel="0" max="6" min="6" style="0" width="17.67"/>
    <col collapsed="false" customWidth="true" hidden="false" outlineLevel="0" max="7" min="7" style="0" width="16.92"/>
    <col collapsed="false" customWidth="true" hidden="false" outlineLevel="0" max="8" min="8" style="30" width="23.23"/>
    <col collapsed="false" customWidth="true" hidden="false" outlineLevel="0" max="9" min="9" style="30" width="11.45"/>
    <col collapsed="false" customWidth="true" hidden="false" outlineLevel="0" max="10" min="10" style="31" width="12.13"/>
    <col collapsed="false" customWidth="true" hidden="false" outlineLevel="0" max="11" min="11" style="0" width="12.13"/>
    <col collapsed="false" customWidth="true" hidden="false" outlineLevel="0" max="12" min="12" style="0" width="11.21"/>
    <col collapsed="false" customWidth="true" hidden="false" outlineLevel="0" max="13" min="13" style="31" width="16.14"/>
    <col collapsed="false" customWidth="true" hidden="false" outlineLevel="0" max="14" min="14" style="0" width="12.71"/>
    <col collapsed="false" customWidth="true" hidden="false" outlineLevel="0" max="15" min="15" style="30" width="11.33"/>
    <col collapsed="false" customWidth="true" hidden="false" outlineLevel="0" max="16" min="16" style="0" width="18.92"/>
    <col collapsed="false" customWidth="true" hidden="false" outlineLevel="0" max="17" min="17" style="0" width="20.96"/>
    <col collapsed="false" customWidth="true" hidden="false" outlineLevel="0" max="19" min="18" style="0" width="16.39"/>
    <col collapsed="false" customWidth="true" hidden="false" outlineLevel="0" max="20" min="20" style="0" width="20.71"/>
    <col collapsed="false" customWidth="true" hidden="false" outlineLevel="0" max="21" min="21" style="0" width="18.44"/>
  </cols>
  <sheetData>
    <row r="1" customFormat="false" ht="2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</row>
    <row r="2" customFormat="false" ht="23.05" hidden="false" customHeight="true" outlineLevel="0" collapsed="false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"/>
    </row>
    <row r="4" customFormat="false" ht="12.8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customFormat="false" ht="104.45" hidden="false" customHeight="true" outlineLevel="0" collapsed="false">
      <c r="A5" s="32" t="s">
        <v>41</v>
      </c>
      <c r="B5" s="32" t="s">
        <v>4</v>
      </c>
      <c r="C5" s="32" t="s">
        <v>42</v>
      </c>
      <c r="D5" s="32" t="s">
        <v>6</v>
      </c>
      <c r="E5" s="32" t="s">
        <v>7</v>
      </c>
      <c r="F5" s="32" t="s">
        <v>8</v>
      </c>
      <c r="G5" s="32"/>
      <c r="H5" s="33" t="s">
        <v>43</v>
      </c>
      <c r="I5" s="32" t="s">
        <v>44</v>
      </c>
      <c r="J5" s="32"/>
      <c r="K5" s="32"/>
      <c r="L5" s="32" t="s">
        <v>45</v>
      </c>
      <c r="M5" s="32"/>
      <c r="N5" s="32"/>
      <c r="O5" s="33" t="s">
        <v>46</v>
      </c>
      <c r="P5" s="32" t="s">
        <v>47</v>
      </c>
      <c r="Q5" s="32" t="s">
        <v>48</v>
      </c>
      <c r="R5" s="32" t="s">
        <v>13</v>
      </c>
      <c r="S5" s="32"/>
      <c r="T5" s="32" t="s">
        <v>14</v>
      </c>
      <c r="U5" s="32" t="s">
        <v>49</v>
      </c>
      <c r="V5" s="6"/>
    </row>
    <row r="6" customFormat="false" ht="84.1" hidden="false" customHeight="true" outlineLevel="0" collapsed="false">
      <c r="A6" s="32"/>
      <c r="B6" s="32"/>
      <c r="C6" s="32"/>
      <c r="D6" s="32"/>
      <c r="E6" s="32"/>
      <c r="F6" s="32" t="s">
        <v>16</v>
      </c>
      <c r="G6" s="32" t="s">
        <v>17</v>
      </c>
      <c r="H6" s="33"/>
      <c r="I6" s="33" t="s">
        <v>18</v>
      </c>
      <c r="J6" s="32" t="s">
        <v>50</v>
      </c>
      <c r="K6" s="32" t="s">
        <v>19</v>
      </c>
      <c r="L6" s="32" t="s">
        <v>20</v>
      </c>
      <c r="M6" s="32" t="s">
        <v>50</v>
      </c>
      <c r="N6" s="32" t="s">
        <v>19</v>
      </c>
      <c r="O6" s="33"/>
      <c r="P6" s="32"/>
      <c r="Q6" s="32"/>
      <c r="R6" s="32" t="s">
        <v>19</v>
      </c>
      <c r="S6" s="32" t="s">
        <v>21</v>
      </c>
      <c r="T6" s="32"/>
      <c r="U6" s="32"/>
      <c r="V6" s="6"/>
    </row>
    <row r="7" customFormat="false" ht="16.15" hidden="false" customHeight="false" outlineLevel="0" collapsed="false">
      <c r="A7" s="34" t="n">
        <v>1</v>
      </c>
      <c r="B7" s="34" t="n">
        <v>2</v>
      </c>
      <c r="C7" s="34" t="n">
        <v>3</v>
      </c>
      <c r="D7" s="34" t="n">
        <v>4</v>
      </c>
      <c r="E7" s="34" t="n">
        <v>5</v>
      </c>
      <c r="F7" s="34" t="n">
        <v>6</v>
      </c>
      <c r="G7" s="34" t="n">
        <v>7</v>
      </c>
      <c r="H7" s="35" t="n">
        <v>8</v>
      </c>
      <c r="I7" s="35" t="n">
        <v>9</v>
      </c>
      <c r="J7" s="34"/>
      <c r="K7" s="34" t="n">
        <v>10</v>
      </c>
      <c r="L7" s="34" t="n">
        <v>11</v>
      </c>
      <c r="M7" s="34"/>
      <c r="N7" s="34" t="n">
        <v>12</v>
      </c>
      <c r="O7" s="35" t="n">
        <v>13</v>
      </c>
      <c r="P7" s="34"/>
      <c r="Q7" s="34"/>
      <c r="R7" s="34" t="n">
        <v>14</v>
      </c>
      <c r="S7" s="34" t="n">
        <v>15</v>
      </c>
      <c r="T7" s="34" t="n">
        <v>16</v>
      </c>
      <c r="U7" s="34" t="n">
        <v>17</v>
      </c>
      <c r="V7" s="1"/>
    </row>
    <row r="8" customFormat="false" ht="14.4" hidden="false" customHeight="true" outlineLevel="0" collapsed="false">
      <c r="A8" s="36" t="n">
        <v>1</v>
      </c>
      <c r="B8" s="37" t="s">
        <v>51</v>
      </c>
      <c r="C8" s="36" t="n">
        <v>17.7</v>
      </c>
      <c r="D8" s="37" t="s">
        <v>52</v>
      </c>
      <c r="E8" s="37" t="s">
        <v>53</v>
      </c>
      <c r="F8" s="38" t="n">
        <v>43770</v>
      </c>
      <c r="G8" s="38" t="n">
        <v>44805</v>
      </c>
      <c r="H8" s="39" t="n">
        <v>669.26</v>
      </c>
      <c r="I8" s="39"/>
      <c r="J8" s="40" t="n">
        <v>0</v>
      </c>
      <c r="K8" s="40" t="n">
        <f aca="false">J8+I8</f>
        <v>0</v>
      </c>
      <c r="L8" s="40"/>
      <c r="M8" s="40" t="n">
        <v>0</v>
      </c>
      <c r="N8" s="40" t="n">
        <f aca="false">L8+M8</f>
        <v>0</v>
      </c>
      <c r="O8" s="39" t="n">
        <f aca="false">H8+K8-N8</f>
        <v>669.26</v>
      </c>
      <c r="P8" s="40"/>
      <c r="Q8" s="40"/>
      <c r="R8" s="40" t="n">
        <v>0</v>
      </c>
      <c r="S8" s="40" t="n">
        <f aca="false">R8+P8-Q8</f>
        <v>0</v>
      </c>
      <c r="T8" s="40"/>
      <c r="U8" s="37"/>
      <c r="V8" s="41"/>
    </row>
    <row r="9" customFormat="false" ht="18.15" hidden="false" customHeight="false" outlineLevel="0" collapsed="false">
      <c r="A9" s="36" t="n">
        <v>2</v>
      </c>
      <c r="B9" s="36" t="s">
        <v>54</v>
      </c>
      <c r="C9" s="36" t="n">
        <v>367.51</v>
      </c>
      <c r="D9" s="37" t="s">
        <v>55</v>
      </c>
      <c r="E9" s="36" t="s">
        <v>56</v>
      </c>
      <c r="F9" s="38" t="n">
        <v>43999</v>
      </c>
      <c r="G9" s="38" t="n">
        <v>45062</v>
      </c>
      <c r="H9" s="39" t="n">
        <v>1.2</v>
      </c>
      <c r="I9" s="39"/>
      <c r="J9" s="40" t="n">
        <v>0</v>
      </c>
      <c r="K9" s="40" t="n">
        <f aca="false">J9+I9</f>
        <v>0</v>
      </c>
      <c r="L9" s="40"/>
      <c r="M9" s="40" t="n">
        <v>0</v>
      </c>
      <c r="N9" s="40" t="n">
        <f aca="false">L9+M9</f>
        <v>0</v>
      </c>
      <c r="O9" s="39" t="n">
        <f aca="false">H9+K9-N9</f>
        <v>1.2</v>
      </c>
      <c r="P9" s="40"/>
      <c r="Q9" s="40"/>
      <c r="R9" s="40" t="n">
        <v>0</v>
      </c>
      <c r="S9" s="40" t="n">
        <f aca="false">R9+P9-Q9</f>
        <v>0</v>
      </c>
      <c r="T9" s="40"/>
      <c r="U9" s="36"/>
      <c r="V9" s="41"/>
    </row>
    <row r="10" customFormat="false" ht="18.15" hidden="false" customHeight="false" outlineLevel="0" collapsed="false">
      <c r="A10" s="36" t="n">
        <v>3</v>
      </c>
      <c r="B10" s="36" t="s">
        <v>54</v>
      </c>
      <c r="C10" s="36" t="n">
        <v>59.9</v>
      </c>
      <c r="D10" s="42" t="s">
        <v>57</v>
      </c>
      <c r="E10" s="36" t="s">
        <v>58</v>
      </c>
      <c r="F10" s="38" t="n">
        <v>43810</v>
      </c>
      <c r="G10" s="38" t="n">
        <v>44866</v>
      </c>
      <c r="H10" s="39" t="n">
        <v>2.2</v>
      </c>
      <c r="I10" s="39"/>
      <c r="J10" s="40" t="n">
        <v>0</v>
      </c>
      <c r="K10" s="40" t="n">
        <f aca="false">J10+I10</f>
        <v>0</v>
      </c>
      <c r="L10" s="40"/>
      <c r="M10" s="40" t="n">
        <v>0</v>
      </c>
      <c r="N10" s="40" t="n">
        <f aca="false">L10+M10</f>
        <v>0</v>
      </c>
      <c r="O10" s="39" t="n">
        <f aca="false">H10+K10-N10</f>
        <v>2.2</v>
      </c>
      <c r="P10" s="40"/>
      <c r="Q10" s="40"/>
      <c r="R10" s="40" t="n">
        <v>0</v>
      </c>
      <c r="S10" s="40" t="n">
        <f aca="false">R10+P10-Q10</f>
        <v>0</v>
      </c>
      <c r="T10" s="36"/>
      <c r="U10" s="36"/>
      <c r="V10" s="41"/>
    </row>
    <row r="11" customFormat="false" ht="32.8" hidden="false" customHeight="false" outlineLevel="0" collapsed="false">
      <c r="A11" s="36" t="n">
        <v>4</v>
      </c>
      <c r="B11" s="36" t="s">
        <v>54</v>
      </c>
      <c r="C11" s="36" t="n">
        <v>126.3</v>
      </c>
      <c r="D11" s="42" t="s">
        <v>57</v>
      </c>
      <c r="E11" s="37" t="s">
        <v>59</v>
      </c>
      <c r="F11" s="38" t="n">
        <v>43278</v>
      </c>
      <c r="G11" s="38" t="n">
        <v>45078</v>
      </c>
      <c r="H11" s="39" t="n">
        <v>3.4</v>
      </c>
      <c r="I11" s="39"/>
      <c r="J11" s="40" t="n">
        <v>0</v>
      </c>
      <c r="K11" s="40" t="n">
        <f aca="false">J11+I11</f>
        <v>0</v>
      </c>
      <c r="L11" s="40"/>
      <c r="M11" s="40" t="n">
        <v>0</v>
      </c>
      <c r="N11" s="40" t="n">
        <f aca="false">L11+M11</f>
        <v>0</v>
      </c>
      <c r="O11" s="39" t="n">
        <f aca="false">H11+K11-N11</f>
        <v>3.4</v>
      </c>
      <c r="P11" s="40"/>
      <c r="Q11" s="40"/>
      <c r="R11" s="40" t="n">
        <v>0</v>
      </c>
      <c r="S11" s="40" t="n">
        <f aca="false">R11+P11-Q11</f>
        <v>0</v>
      </c>
      <c r="T11" s="36"/>
      <c r="U11" s="36"/>
      <c r="V11" s="41"/>
    </row>
    <row r="12" customFormat="false" ht="47.75" hidden="false" customHeight="false" outlineLevel="0" collapsed="false">
      <c r="A12" s="36" t="n">
        <v>5</v>
      </c>
      <c r="B12" s="37" t="s">
        <v>60</v>
      </c>
      <c r="C12" s="36"/>
      <c r="D12" s="42" t="s">
        <v>57</v>
      </c>
      <c r="E12" s="37" t="s">
        <v>61</v>
      </c>
      <c r="F12" s="38" t="n">
        <v>43497</v>
      </c>
      <c r="G12" s="38" t="n">
        <v>44562</v>
      </c>
      <c r="H12" s="39" t="n">
        <v>2.4</v>
      </c>
      <c r="I12" s="39"/>
      <c r="J12" s="40" t="n">
        <v>0</v>
      </c>
      <c r="K12" s="40" t="n">
        <f aca="false">J12+I12</f>
        <v>0</v>
      </c>
      <c r="L12" s="40"/>
      <c r="M12" s="40" t="n">
        <v>0</v>
      </c>
      <c r="N12" s="40" t="n">
        <f aca="false">L12+M12</f>
        <v>0</v>
      </c>
      <c r="O12" s="39" t="n">
        <f aca="false">H12+K12-N12</f>
        <v>2.4</v>
      </c>
      <c r="P12" s="40"/>
      <c r="Q12" s="40"/>
      <c r="R12" s="40" t="n">
        <v>0</v>
      </c>
      <c r="S12" s="40" t="n">
        <f aca="false">R12+P12-Q12</f>
        <v>0</v>
      </c>
      <c r="T12" s="36"/>
      <c r="U12" s="36"/>
      <c r="V12" s="41"/>
    </row>
    <row r="13" customFormat="false" ht="18.15" hidden="false" customHeight="false" outlineLevel="0" collapsed="false">
      <c r="A13" s="36" t="n">
        <v>6</v>
      </c>
      <c r="B13" s="36" t="s">
        <v>62</v>
      </c>
      <c r="C13" s="36" t="n">
        <v>16.3</v>
      </c>
      <c r="D13" s="42" t="s">
        <v>63</v>
      </c>
      <c r="E13" s="36" t="s">
        <v>64</v>
      </c>
      <c r="F13" s="38" t="n">
        <v>43810</v>
      </c>
      <c r="G13" s="38" t="n">
        <v>44875</v>
      </c>
      <c r="H13" s="39" t="n">
        <v>1.59</v>
      </c>
      <c r="I13" s="39"/>
      <c r="J13" s="40" t="n">
        <v>0</v>
      </c>
      <c r="K13" s="40" t="n">
        <f aca="false">J13+I13</f>
        <v>0</v>
      </c>
      <c r="L13" s="40"/>
      <c r="M13" s="40" t="n">
        <v>0</v>
      </c>
      <c r="N13" s="40" t="n">
        <f aca="false">L13+M13</f>
        <v>0</v>
      </c>
      <c r="O13" s="39" t="n">
        <f aca="false">H13+K13-N13</f>
        <v>1.59</v>
      </c>
      <c r="P13" s="40"/>
      <c r="Q13" s="40"/>
      <c r="R13" s="40" t="n">
        <v>0</v>
      </c>
      <c r="S13" s="40" t="n">
        <f aca="false">R13+P13-Q13</f>
        <v>0</v>
      </c>
      <c r="T13" s="36"/>
      <c r="U13" s="36"/>
      <c r="V13" s="41"/>
    </row>
    <row r="14" customFormat="false" ht="18.15" hidden="false" customHeight="false" outlineLevel="0" collapsed="false">
      <c r="A14" s="36" t="n">
        <v>7</v>
      </c>
      <c r="B14" s="36" t="s">
        <v>65</v>
      </c>
      <c r="C14" s="36" t="n">
        <v>62.4</v>
      </c>
      <c r="D14" s="43" t="s">
        <v>66</v>
      </c>
      <c r="E14" s="36" t="s">
        <v>67</v>
      </c>
      <c r="F14" s="38" t="n">
        <v>43122</v>
      </c>
      <c r="G14" s="38" t="n">
        <v>44945</v>
      </c>
      <c r="H14" s="39" t="n">
        <v>-0.81</v>
      </c>
      <c r="I14" s="39"/>
      <c r="J14" s="40" t="n">
        <v>0</v>
      </c>
      <c r="K14" s="40" t="n">
        <f aca="false">J14+I14</f>
        <v>0</v>
      </c>
      <c r="L14" s="40"/>
      <c r="M14" s="40" t="n">
        <v>0</v>
      </c>
      <c r="N14" s="40" t="n">
        <f aca="false">L14+M14</f>
        <v>0</v>
      </c>
      <c r="O14" s="39" t="n">
        <f aca="false">H14+K14-N14</f>
        <v>-0.81</v>
      </c>
      <c r="P14" s="40"/>
      <c r="Q14" s="40"/>
      <c r="R14" s="40" t="n">
        <v>0</v>
      </c>
      <c r="S14" s="40" t="n">
        <f aca="false">R14+P14-Q14</f>
        <v>0</v>
      </c>
      <c r="T14" s="36"/>
      <c r="U14" s="36"/>
      <c r="V14" s="41"/>
    </row>
    <row r="15" customFormat="false" ht="32.8" hidden="false" customHeight="false" outlineLevel="0" collapsed="false">
      <c r="A15" s="36" t="n">
        <v>8</v>
      </c>
      <c r="B15" s="36" t="s">
        <v>68</v>
      </c>
      <c r="C15" s="36" t="n">
        <v>56</v>
      </c>
      <c r="D15" s="43" t="s">
        <v>69</v>
      </c>
      <c r="E15" s="37" t="s">
        <v>70</v>
      </c>
      <c r="F15" s="38" t="n">
        <v>43977</v>
      </c>
      <c r="G15" s="38" t="n">
        <v>45019</v>
      </c>
      <c r="H15" s="39" t="n">
        <v>1.59</v>
      </c>
      <c r="I15" s="39"/>
      <c r="J15" s="40" t="n">
        <v>0</v>
      </c>
      <c r="K15" s="40" t="n">
        <f aca="false">J15+I15</f>
        <v>0</v>
      </c>
      <c r="L15" s="40"/>
      <c r="M15" s="40" t="n">
        <v>0</v>
      </c>
      <c r="N15" s="40" t="n">
        <f aca="false">L15+M15</f>
        <v>0</v>
      </c>
      <c r="O15" s="39" t="n">
        <f aca="false">H15+K15-N15</f>
        <v>1.59</v>
      </c>
      <c r="P15" s="40"/>
      <c r="Q15" s="40"/>
      <c r="R15" s="39" t="n">
        <v>0</v>
      </c>
      <c r="S15" s="40" t="n">
        <f aca="false">R15+P15-Q15</f>
        <v>0</v>
      </c>
      <c r="T15" s="36"/>
      <c r="U15" s="36"/>
      <c r="V15" s="41"/>
    </row>
    <row r="16" customFormat="false" ht="47.75" hidden="false" customHeight="false" outlineLevel="0" collapsed="false">
      <c r="A16" s="36" t="n">
        <v>9</v>
      </c>
      <c r="B16" s="36" t="s">
        <v>71</v>
      </c>
      <c r="C16" s="36" t="n">
        <v>124.11</v>
      </c>
      <c r="D16" s="44" t="s">
        <v>72</v>
      </c>
      <c r="E16" s="45" t="s">
        <v>64</v>
      </c>
      <c r="F16" s="46" t="n">
        <v>43827</v>
      </c>
      <c r="G16" s="46" t="n">
        <v>44895</v>
      </c>
      <c r="H16" s="39" t="n">
        <v>0.1</v>
      </c>
      <c r="I16" s="39"/>
      <c r="J16" s="40" t="n">
        <v>0</v>
      </c>
      <c r="K16" s="40" t="n">
        <f aca="false">J16+I16</f>
        <v>0</v>
      </c>
      <c r="L16" s="40"/>
      <c r="M16" s="40" t="n">
        <v>0</v>
      </c>
      <c r="N16" s="40" t="n">
        <f aca="false">L16+M16</f>
        <v>0</v>
      </c>
      <c r="O16" s="39" t="n">
        <f aca="false">H16+K16-N16</f>
        <v>0.1</v>
      </c>
      <c r="P16" s="40"/>
      <c r="Q16" s="40"/>
      <c r="R16" s="40" t="n">
        <v>0</v>
      </c>
      <c r="S16" s="40" t="n">
        <f aca="false">R16+P16-Q16</f>
        <v>0</v>
      </c>
      <c r="T16" s="36"/>
      <c r="U16" s="36"/>
      <c r="V16" s="41"/>
    </row>
    <row r="17" customFormat="false" ht="32.8" hidden="false" customHeight="false" outlineLevel="0" collapsed="false">
      <c r="A17" s="36" t="n">
        <v>10</v>
      </c>
      <c r="B17" s="36" t="s">
        <v>73</v>
      </c>
      <c r="C17" s="36" t="n">
        <v>70.5</v>
      </c>
      <c r="D17" s="43" t="s">
        <v>74</v>
      </c>
      <c r="E17" s="37" t="s">
        <v>75</v>
      </c>
      <c r="F17" s="38" t="n">
        <v>44194</v>
      </c>
      <c r="G17" s="38" t="n">
        <v>45069</v>
      </c>
      <c r="H17" s="39" t="n">
        <v>-3.8</v>
      </c>
      <c r="I17" s="39"/>
      <c r="J17" s="40" t="n">
        <v>0</v>
      </c>
      <c r="K17" s="40" t="n">
        <f aca="false">J17+I17</f>
        <v>0</v>
      </c>
      <c r="L17" s="40"/>
      <c r="M17" s="40" t="n">
        <v>0</v>
      </c>
      <c r="N17" s="40" t="n">
        <f aca="false">L17+M17</f>
        <v>0</v>
      </c>
      <c r="O17" s="39" t="n">
        <f aca="false">H17+K17-N17</f>
        <v>-3.8</v>
      </c>
      <c r="P17" s="40"/>
      <c r="Q17" s="40"/>
      <c r="R17" s="40" t="n">
        <v>0</v>
      </c>
      <c r="S17" s="40" t="n">
        <f aca="false">R17+P17-Q17</f>
        <v>0</v>
      </c>
      <c r="T17" s="36" t="s">
        <v>76</v>
      </c>
      <c r="U17" s="36"/>
      <c r="V17" s="41"/>
    </row>
    <row r="18" customFormat="false" ht="18.15" hidden="false" customHeight="false" outlineLevel="0" collapsed="false">
      <c r="A18" s="36" t="n">
        <v>11</v>
      </c>
      <c r="B18" s="36" t="s">
        <v>77</v>
      </c>
      <c r="C18" s="36" t="n">
        <v>33.6</v>
      </c>
      <c r="D18" s="43" t="s">
        <v>78</v>
      </c>
      <c r="E18" s="36" t="s">
        <v>79</v>
      </c>
      <c r="F18" s="38" t="n">
        <v>43384</v>
      </c>
      <c r="G18" s="38" t="n">
        <v>44349</v>
      </c>
      <c r="H18" s="39" t="n">
        <v>990.890000000001</v>
      </c>
      <c r="I18" s="39"/>
      <c r="J18" s="40" t="n">
        <v>0</v>
      </c>
      <c r="K18" s="40" t="n">
        <f aca="false">J18+I18</f>
        <v>0</v>
      </c>
      <c r="L18" s="40"/>
      <c r="M18" s="40" t="n">
        <v>0</v>
      </c>
      <c r="N18" s="40" t="n">
        <f aca="false">L18+M18</f>
        <v>0</v>
      </c>
      <c r="O18" s="39" t="n">
        <f aca="false">H18+K18-N18</f>
        <v>990.890000000001</v>
      </c>
      <c r="P18" s="40"/>
      <c r="Q18" s="40"/>
      <c r="R18" s="40" t="n">
        <v>120.27</v>
      </c>
      <c r="S18" s="40" t="n">
        <f aca="false">R18+P18-Q18</f>
        <v>120.27</v>
      </c>
      <c r="T18" s="36"/>
      <c r="U18" s="36"/>
      <c r="V18" s="41"/>
    </row>
    <row r="19" customFormat="false" ht="32.8" hidden="false" customHeight="false" outlineLevel="0" collapsed="false">
      <c r="A19" s="36" t="n">
        <v>12</v>
      </c>
      <c r="B19" s="36" t="s">
        <v>54</v>
      </c>
      <c r="C19" s="36" t="n">
        <v>16.8</v>
      </c>
      <c r="D19" s="43" t="s">
        <v>80</v>
      </c>
      <c r="E19" s="37" t="s">
        <v>81</v>
      </c>
      <c r="F19" s="38" t="n">
        <v>43308</v>
      </c>
      <c r="G19" s="38" t="n">
        <v>45134</v>
      </c>
      <c r="H19" s="39" t="n">
        <v>695.11</v>
      </c>
      <c r="I19" s="39" t="n">
        <v>721.18</v>
      </c>
      <c r="J19" s="40" t="n">
        <v>2116.08</v>
      </c>
      <c r="K19" s="40" t="n">
        <f aca="false">J19+I19</f>
        <v>2837.26</v>
      </c>
      <c r="L19" s="40" t="n">
        <v>710.52</v>
      </c>
      <c r="M19" s="40" t="n">
        <v>2100.67</v>
      </c>
      <c r="N19" s="40" t="n">
        <f aca="false">L19+M19</f>
        <v>2811.19</v>
      </c>
      <c r="O19" s="39" t="n">
        <f aca="false">H19+K19-N19</f>
        <v>721.18</v>
      </c>
      <c r="P19" s="40"/>
      <c r="Q19" s="40"/>
      <c r="R19" s="40" t="n">
        <v>0</v>
      </c>
      <c r="S19" s="40" t="n">
        <f aca="false">R19+P19-Q19</f>
        <v>0</v>
      </c>
      <c r="T19" s="36"/>
      <c r="U19" s="36"/>
      <c r="V19" s="41"/>
    </row>
    <row r="20" customFormat="false" ht="18.15" hidden="false" customHeight="false" outlineLevel="0" collapsed="false">
      <c r="A20" s="36" t="n">
        <v>13</v>
      </c>
      <c r="B20" s="36" t="s">
        <v>71</v>
      </c>
      <c r="C20" s="36" t="n">
        <v>25.56</v>
      </c>
      <c r="D20" s="43" t="s">
        <v>82</v>
      </c>
      <c r="E20" s="37" t="s">
        <v>83</v>
      </c>
      <c r="F20" s="38" t="s">
        <v>84</v>
      </c>
      <c r="G20" s="38" t="n">
        <v>43952</v>
      </c>
      <c r="H20" s="39" t="n">
        <v>2.2</v>
      </c>
      <c r="I20" s="39"/>
      <c r="J20" s="40" t="n">
        <v>0</v>
      </c>
      <c r="K20" s="40" t="n">
        <f aca="false">J20+I20</f>
        <v>0</v>
      </c>
      <c r="L20" s="40"/>
      <c r="M20" s="40" t="n">
        <v>0</v>
      </c>
      <c r="N20" s="40" t="n">
        <f aca="false">L20+M20</f>
        <v>0</v>
      </c>
      <c r="O20" s="39" t="n">
        <f aca="false">H20+K20-N20</f>
        <v>2.2</v>
      </c>
      <c r="P20" s="40"/>
      <c r="Q20" s="40"/>
      <c r="R20" s="40" t="n">
        <v>0</v>
      </c>
      <c r="S20" s="40" t="n">
        <f aca="false">R20+P20-Q20</f>
        <v>0</v>
      </c>
      <c r="T20" s="36"/>
      <c r="U20" s="36"/>
      <c r="V20" s="41"/>
    </row>
    <row r="21" customFormat="false" ht="18.15" hidden="false" customHeight="false" outlineLevel="0" collapsed="false">
      <c r="A21" s="36" t="n">
        <v>14</v>
      </c>
      <c r="B21" s="36" t="s">
        <v>54</v>
      </c>
      <c r="C21" s="36" t="n">
        <v>151.14</v>
      </c>
      <c r="D21" s="43" t="s">
        <v>85</v>
      </c>
      <c r="E21" s="36" t="s">
        <v>86</v>
      </c>
      <c r="F21" s="38" t="n">
        <v>43997</v>
      </c>
      <c r="G21" s="38" t="n">
        <v>45060</v>
      </c>
      <c r="H21" s="39" t="n">
        <v>2.2</v>
      </c>
      <c r="I21" s="39"/>
      <c r="J21" s="40" t="n">
        <v>0</v>
      </c>
      <c r="K21" s="40" t="n">
        <f aca="false">J21+I21</f>
        <v>0</v>
      </c>
      <c r="L21" s="40"/>
      <c r="M21" s="40" t="n">
        <v>0</v>
      </c>
      <c r="N21" s="40" t="n">
        <f aca="false">L21+M21</f>
        <v>0</v>
      </c>
      <c r="O21" s="39" t="n">
        <f aca="false">H21+K21-N21</f>
        <v>2.2</v>
      </c>
      <c r="P21" s="40"/>
      <c r="Q21" s="40"/>
      <c r="R21" s="40" t="n">
        <v>0</v>
      </c>
      <c r="S21" s="40" t="n">
        <f aca="false">R21+P21-Q21</f>
        <v>0</v>
      </c>
      <c r="T21" s="36"/>
      <c r="U21" s="36"/>
      <c r="V21" s="41"/>
    </row>
    <row r="22" customFormat="false" ht="18.15" hidden="false" customHeight="false" outlineLevel="0" collapsed="false">
      <c r="A22" s="36" t="n">
        <v>15</v>
      </c>
      <c r="B22" s="36" t="s">
        <v>54</v>
      </c>
      <c r="C22" s="36" t="n">
        <v>64.59</v>
      </c>
      <c r="D22" s="43" t="s">
        <v>87</v>
      </c>
      <c r="E22" s="36" t="s">
        <v>58</v>
      </c>
      <c r="F22" s="38" t="n">
        <v>43818</v>
      </c>
      <c r="G22" s="38" t="n">
        <v>44875</v>
      </c>
      <c r="H22" s="39" t="n">
        <v>5.8</v>
      </c>
      <c r="I22" s="39"/>
      <c r="J22" s="40" t="n">
        <v>0</v>
      </c>
      <c r="K22" s="40" t="n">
        <f aca="false">J22+I22</f>
        <v>0</v>
      </c>
      <c r="L22" s="40"/>
      <c r="M22" s="40" t="n">
        <v>0</v>
      </c>
      <c r="N22" s="40" t="n">
        <f aca="false">L22+M22</f>
        <v>0</v>
      </c>
      <c r="O22" s="39" t="n">
        <f aca="false">H22+K22-N22</f>
        <v>5.8</v>
      </c>
      <c r="P22" s="40"/>
      <c r="Q22" s="40"/>
      <c r="R22" s="40" t="n">
        <v>0</v>
      </c>
      <c r="S22" s="40" t="n">
        <f aca="false">R22+P22-Q22</f>
        <v>0</v>
      </c>
      <c r="T22" s="36"/>
      <c r="U22" s="36"/>
      <c r="V22" s="41"/>
    </row>
    <row r="23" customFormat="false" ht="18.15" hidden="false" customHeight="false" outlineLevel="0" collapsed="false">
      <c r="A23" s="36" t="n">
        <v>16</v>
      </c>
      <c r="B23" s="36" t="s">
        <v>88</v>
      </c>
      <c r="C23" s="36" t="n">
        <v>16.1</v>
      </c>
      <c r="D23" s="43" t="s">
        <v>89</v>
      </c>
      <c r="E23" s="36" t="s">
        <v>90</v>
      </c>
      <c r="F23" s="38" t="n">
        <v>42716</v>
      </c>
      <c r="G23" s="38" t="n">
        <v>43781</v>
      </c>
      <c r="H23" s="39" t="n">
        <v>1</v>
      </c>
      <c r="I23" s="39"/>
      <c r="J23" s="40" t="n">
        <v>0</v>
      </c>
      <c r="K23" s="40" t="n">
        <f aca="false">J23+I23</f>
        <v>0</v>
      </c>
      <c r="L23" s="40"/>
      <c r="M23" s="40" t="n">
        <v>0</v>
      </c>
      <c r="N23" s="40" t="n">
        <f aca="false">L23+M23</f>
        <v>0</v>
      </c>
      <c r="O23" s="39" t="n">
        <f aca="false">H23+K23-N23</f>
        <v>1</v>
      </c>
      <c r="P23" s="40"/>
      <c r="Q23" s="40"/>
      <c r="R23" s="40" t="n">
        <v>0</v>
      </c>
      <c r="S23" s="40" t="n">
        <f aca="false">R23+P23-Q23</f>
        <v>0</v>
      </c>
      <c r="T23" s="36"/>
      <c r="U23" s="36"/>
      <c r="V23" s="41"/>
    </row>
    <row r="24" customFormat="false" ht="18.15" hidden="false" customHeight="false" outlineLevel="0" collapsed="false">
      <c r="A24" s="36" t="n">
        <v>17</v>
      </c>
      <c r="B24" s="36" t="s">
        <v>91</v>
      </c>
      <c r="C24" s="36" t="n">
        <v>33.5</v>
      </c>
      <c r="D24" s="43" t="s">
        <v>92</v>
      </c>
      <c r="E24" s="36" t="s">
        <v>64</v>
      </c>
      <c r="F24" s="38" t="n">
        <v>43852</v>
      </c>
      <c r="G24" s="38" t="n">
        <v>44865</v>
      </c>
      <c r="H24" s="39" t="n">
        <v>0</v>
      </c>
      <c r="I24" s="39"/>
      <c r="J24" s="40" t="n">
        <v>0</v>
      </c>
      <c r="K24" s="40" t="n">
        <f aca="false">J24+I24</f>
        <v>0</v>
      </c>
      <c r="L24" s="40"/>
      <c r="M24" s="40" t="n">
        <v>0</v>
      </c>
      <c r="N24" s="40" t="n">
        <f aca="false">L24+M24</f>
        <v>0</v>
      </c>
      <c r="O24" s="39" t="n">
        <f aca="false">H24+K24-N24</f>
        <v>0</v>
      </c>
      <c r="P24" s="40"/>
      <c r="Q24" s="40"/>
      <c r="R24" s="40" t="n">
        <v>0</v>
      </c>
      <c r="S24" s="40" t="n">
        <f aca="false">R24+P24-Q24</f>
        <v>0</v>
      </c>
      <c r="T24" s="36"/>
      <c r="U24" s="36"/>
      <c r="V24" s="41"/>
    </row>
    <row r="25" customFormat="false" ht="18.15" hidden="false" customHeight="false" outlineLevel="0" collapsed="false">
      <c r="A25" s="36" t="n">
        <v>18</v>
      </c>
      <c r="B25" s="36" t="s">
        <v>71</v>
      </c>
      <c r="C25" s="36" t="n">
        <v>2246.45</v>
      </c>
      <c r="D25" s="43" t="s">
        <v>92</v>
      </c>
      <c r="E25" s="36" t="s">
        <v>64</v>
      </c>
      <c r="F25" s="38" t="n">
        <v>43852</v>
      </c>
      <c r="G25" s="38" t="n">
        <v>44885</v>
      </c>
      <c r="H25" s="39" t="n">
        <v>0</v>
      </c>
      <c r="I25" s="39"/>
      <c r="J25" s="40" t="n">
        <v>0</v>
      </c>
      <c r="K25" s="40" t="n">
        <f aca="false">J25+I25</f>
        <v>0</v>
      </c>
      <c r="L25" s="40"/>
      <c r="M25" s="40" t="n">
        <v>0</v>
      </c>
      <c r="N25" s="40" t="n">
        <f aca="false">L25+M25</f>
        <v>0</v>
      </c>
      <c r="O25" s="39" t="n">
        <f aca="false">H25+K25-N25</f>
        <v>0</v>
      </c>
      <c r="P25" s="40"/>
      <c r="Q25" s="40"/>
      <c r="R25" s="40" t="n">
        <v>0</v>
      </c>
      <c r="S25" s="40" t="n">
        <v>0</v>
      </c>
      <c r="T25" s="36"/>
      <c r="U25" s="36"/>
      <c r="V25" s="41"/>
    </row>
    <row r="26" customFormat="false" ht="18.15" hidden="false" customHeight="false" outlineLevel="0" collapsed="false">
      <c r="A26" s="36" t="n">
        <v>19</v>
      </c>
      <c r="B26" s="36" t="s">
        <v>71</v>
      </c>
      <c r="C26" s="36" t="n">
        <v>53.3</v>
      </c>
      <c r="D26" s="43" t="s">
        <v>93</v>
      </c>
      <c r="E26" s="36" t="s">
        <v>94</v>
      </c>
      <c r="F26" s="38" t="n">
        <v>44419</v>
      </c>
      <c r="G26" s="38" t="n">
        <v>46244</v>
      </c>
      <c r="H26" s="40" t="n">
        <v>-1</v>
      </c>
      <c r="I26" s="40"/>
      <c r="J26" s="40" t="n">
        <v>0</v>
      </c>
      <c r="K26" s="40" t="n">
        <f aca="false">J26+I26</f>
        <v>0</v>
      </c>
      <c r="L26" s="40"/>
      <c r="M26" s="40" t="n">
        <v>0</v>
      </c>
      <c r="N26" s="40" t="n">
        <f aca="false">L26+M26</f>
        <v>0</v>
      </c>
      <c r="O26" s="40" t="n">
        <f aca="false">H26+K26-N26</f>
        <v>-1</v>
      </c>
      <c r="P26" s="40"/>
      <c r="Q26" s="40"/>
      <c r="R26" s="40" t="n">
        <v>0</v>
      </c>
      <c r="S26" s="40" t="n">
        <f aca="false">R26+P26-Q26</f>
        <v>0</v>
      </c>
      <c r="T26" s="36"/>
      <c r="U26" s="36"/>
      <c r="V26" s="41"/>
    </row>
    <row r="27" customFormat="false" ht="37.5" hidden="false" customHeight="true" outlineLevel="0" collapsed="false">
      <c r="A27" s="36" t="n">
        <v>20</v>
      </c>
      <c r="B27" s="36" t="s">
        <v>51</v>
      </c>
      <c r="C27" s="36" t="n">
        <v>17.2</v>
      </c>
      <c r="D27" s="43" t="s">
        <v>95</v>
      </c>
      <c r="E27" s="37" t="s">
        <v>96</v>
      </c>
      <c r="F27" s="38" t="n">
        <v>43545</v>
      </c>
      <c r="G27" s="38" t="n">
        <v>45371</v>
      </c>
      <c r="H27" s="39" t="n">
        <v>285.330000000001</v>
      </c>
      <c r="I27" s="39" t="n">
        <v>296.02</v>
      </c>
      <c r="J27" s="40" t="n">
        <v>868.59</v>
      </c>
      <c r="K27" s="40" t="n">
        <f aca="false">J27+I27</f>
        <v>1164.61</v>
      </c>
      <c r="L27" s="40" t="n">
        <v>291.65</v>
      </c>
      <c r="M27" s="40" t="n">
        <v>862.27</v>
      </c>
      <c r="N27" s="40" t="n">
        <f aca="false">L27+M27</f>
        <v>1153.92</v>
      </c>
      <c r="O27" s="39" t="n">
        <f aca="false">H27+K27-N27</f>
        <v>296.020000000001</v>
      </c>
      <c r="P27" s="40"/>
      <c r="Q27" s="40"/>
      <c r="R27" s="40" t="n">
        <v>0</v>
      </c>
      <c r="S27" s="40" t="n">
        <f aca="false">R27+P27-Q27</f>
        <v>0</v>
      </c>
      <c r="T27" s="36"/>
      <c r="U27" s="36"/>
      <c r="V27" s="41"/>
    </row>
    <row r="28" customFormat="false" ht="18.15" hidden="false" customHeight="false" outlineLevel="0" collapsed="false">
      <c r="A28" s="36" t="n">
        <v>21</v>
      </c>
      <c r="B28" s="36" t="s">
        <v>97</v>
      </c>
      <c r="C28" s="36" t="n">
        <v>10.1</v>
      </c>
      <c r="D28" s="43" t="s">
        <v>92</v>
      </c>
      <c r="E28" s="37" t="s">
        <v>58</v>
      </c>
      <c r="F28" s="38" t="n">
        <v>43852</v>
      </c>
      <c r="G28" s="38" t="n">
        <v>44865</v>
      </c>
      <c r="H28" s="39" t="n">
        <v>-0.01</v>
      </c>
      <c r="I28" s="39"/>
      <c r="J28" s="40" t="n">
        <v>0</v>
      </c>
      <c r="K28" s="40" t="n">
        <f aca="false">J28+I28</f>
        <v>0</v>
      </c>
      <c r="L28" s="40"/>
      <c r="M28" s="40" t="n">
        <v>0</v>
      </c>
      <c r="N28" s="40" t="n">
        <f aca="false">L28+M28</f>
        <v>0</v>
      </c>
      <c r="O28" s="39" t="n">
        <f aca="false">H28+K28-N28</f>
        <v>-0.01</v>
      </c>
      <c r="P28" s="40"/>
      <c r="Q28" s="40"/>
      <c r="R28" s="40" t="n">
        <v>0</v>
      </c>
      <c r="S28" s="40" t="n">
        <f aca="false">R28+P28-Q28</f>
        <v>0</v>
      </c>
      <c r="T28" s="36"/>
      <c r="U28" s="36"/>
      <c r="V28" s="41"/>
    </row>
    <row r="29" customFormat="false" ht="18.15" hidden="false" customHeight="false" outlineLevel="0" collapsed="false">
      <c r="A29" s="36" t="n">
        <v>22</v>
      </c>
      <c r="B29" s="36" t="s">
        <v>88</v>
      </c>
      <c r="C29" s="36" t="n">
        <v>59.02</v>
      </c>
      <c r="D29" s="43" t="s">
        <v>98</v>
      </c>
      <c r="E29" s="36" t="s">
        <v>99</v>
      </c>
      <c r="F29" s="38" t="n">
        <v>43474</v>
      </c>
      <c r="G29" s="38" t="n">
        <v>44896</v>
      </c>
      <c r="H29" s="39" t="n">
        <v>2.2</v>
      </c>
      <c r="I29" s="39"/>
      <c r="J29" s="40" t="n">
        <v>0</v>
      </c>
      <c r="K29" s="40" t="n">
        <f aca="false">J29+I29</f>
        <v>0</v>
      </c>
      <c r="L29" s="40"/>
      <c r="M29" s="40" t="n">
        <v>0</v>
      </c>
      <c r="N29" s="40" t="n">
        <f aca="false">L29+M29</f>
        <v>0</v>
      </c>
      <c r="O29" s="39" t="n">
        <f aca="false">H29+K29-N29</f>
        <v>2.2</v>
      </c>
      <c r="P29" s="40"/>
      <c r="Q29" s="40"/>
      <c r="R29" s="40" t="n">
        <v>184.01</v>
      </c>
      <c r="S29" s="40" t="n">
        <f aca="false">R29+P29-Q29</f>
        <v>184.01</v>
      </c>
      <c r="T29" s="36"/>
      <c r="U29" s="36"/>
      <c r="V29" s="41"/>
    </row>
    <row r="30" customFormat="false" ht="18.15" hidden="false" customHeight="false" outlineLevel="0" collapsed="false">
      <c r="A30" s="36" t="n">
        <v>23</v>
      </c>
      <c r="B30" s="36" t="s">
        <v>71</v>
      </c>
      <c r="C30" s="36" t="n">
        <v>22.29</v>
      </c>
      <c r="D30" s="43" t="s">
        <v>100</v>
      </c>
      <c r="E30" s="36" t="s">
        <v>58</v>
      </c>
      <c r="F30" s="38" t="n">
        <v>43818</v>
      </c>
      <c r="G30" s="38" t="n">
        <v>44888</v>
      </c>
      <c r="H30" s="39" t="n">
        <v>3.4</v>
      </c>
      <c r="I30" s="39"/>
      <c r="J30" s="40" t="n">
        <v>0</v>
      </c>
      <c r="K30" s="40" t="n">
        <f aca="false">J30+I30</f>
        <v>0</v>
      </c>
      <c r="L30" s="40"/>
      <c r="M30" s="40" t="n">
        <v>0</v>
      </c>
      <c r="N30" s="40" t="n">
        <f aca="false">L30+M30</f>
        <v>0</v>
      </c>
      <c r="O30" s="39" t="n">
        <f aca="false">H30+K30-N30</f>
        <v>3.4</v>
      </c>
      <c r="P30" s="40"/>
      <c r="Q30" s="40"/>
      <c r="R30" s="40" t="n">
        <v>0</v>
      </c>
      <c r="S30" s="40" t="n">
        <f aca="false">R30+P30-Q30</f>
        <v>0</v>
      </c>
      <c r="T30" s="36"/>
      <c r="U30" s="36"/>
      <c r="V30" s="41"/>
    </row>
    <row r="31" customFormat="false" ht="18.15" hidden="false" customHeight="false" outlineLevel="0" collapsed="false">
      <c r="A31" s="36" t="n">
        <v>24</v>
      </c>
      <c r="B31" s="36" t="s">
        <v>71</v>
      </c>
      <c r="C31" s="36" t="n">
        <v>30.46</v>
      </c>
      <c r="D31" s="43" t="s">
        <v>101</v>
      </c>
      <c r="E31" s="36" t="s">
        <v>102</v>
      </c>
      <c r="F31" s="38" t="n">
        <v>43901</v>
      </c>
      <c r="G31" s="38" t="n">
        <v>44958</v>
      </c>
      <c r="H31" s="39" t="n">
        <v>-516.099999999995</v>
      </c>
      <c r="I31" s="39" t="n">
        <v>1917.32</v>
      </c>
      <c r="J31" s="40" t="n">
        <v>5625.79</v>
      </c>
      <c r="K31" s="40" t="n">
        <f aca="false">J31+I31</f>
        <v>7543.11</v>
      </c>
      <c r="L31" s="40" t="n">
        <v>1888.98</v>
      </c>
      <c r="M31" s="40" t="n">
        <v>5584.84</v>
      </c>
      <c r="N31" s="40" t="n">
        <f aca="false">L31+M31</f>
        <v>7473.82</v>
      </c>
      <c r="O31" s="39" t="n">
        <f aca="false">H31+K31-N31</f>
        <v>-446.809999999995</v>
      </c>
      <c r="P31" s="40"/>
      <c r="Q31" s="40"/>
      <c r="R31" s="40" t="n">
        <v>0</v>
      </c>
      <c r="S31" s="40" t="n">
        <f aca="false">R31+P31-Q31</f>
        <v>0</v>
      </c>
      <c r="T31" s="36"/>
      <c r="U31" s="36"/>
      <c r="V31" s="41"/>
    </row>
    <row r="32" customFormat="false" ht="14.5" hidden="false" customHeight="true" outlineLevel="0" collapsed="false">
      <c r="A32" s="36" t="n">
        <v>25</v>
      </c>
      <c r="B32" s="47" t="s">
        <v>73</v>
      </c>
      <c r="C32" s="36" t="n">
        <v>250</v>
      </c>
      <c r="D32" s="36" t="s">
        <v>103</v>
      </c>
      <c r="E32" s="36" t="s">
        <v>104</v>
      </c>
      <c r="F32" s="38" t="n">
        <v>43553</v>
      </c>
      <c r="G32" s="38" t="n">
        <v>44531</v>
      </c>
      <c r="H32" s="39" t="n">
        <v>4.1</v>
      </c>
      <c r="I32" s="39"/>
      <c r="J32" s="40" t="n">
        <v>0</v>
      </c>
      <c r="K32" s="40" t="n">
        <f aca="false">J32+I32</f>
        <v>0</v>
      </c>
      <c r="L32" s="40"/>
      <c r="M32" s="40" t="n">
        <v>0</v>
      </c>
      <c r="N32" s="40" t="n">
        <f aca="false">L32+M32</f>
        <v>0</v>
      </c>
      <c r="O32" s="39" t="n">
        <f aca="false">H32+K32-N32</f>
        <v>4.1</v>
      </c>
      <c r="P32" s="40"/>
      <c r="Q32" s="40"/>
      <c r="R32" s="40" t="n">
        <v>0</v>
      </c>
      <c r="S32" s="40" t="n">
        <f aca="false">R32+P32-Q32</f>
        <v>0</v>
      </c>
      <c r="T32" s="36"/>
      <c r="U32" s="36"/>
      <c r="V32" s="41"/>
    </row>
    <row r="33" customFormat="false" ht="32.8" hidden="false" customHeight="false" outlineLevel="0" collapsed="false">
      <c r="A33" s="36" t="n">
        <v>26</v>
      </c>
      <c r="B33" s="36" t="s">
        <v>54</v>
      </c>
      <c r="C33" s="36" t="n">
        <v>17.93</v>
      </c>
      <c r="D33" s="43" t="s">
        <v>105</v>
      </c>
      <c r="E33" s="37" t="s">
        <v>106</v>
      </c>
      <c r="F33" s="38" t="n">
        <v>44330</v>
      </c>
      <c r="G33" s="38" t="n">
        <v>46155</v>
      </c>
      <c r="H33" s="39" t="n">
        <v>606.82</v>
      </c>
      <c r="I33" s="39" t="n">
        <v>479.34</v>
      </c>
      <c r="J33" s="40" t="n">
        <v>1406.47</v>
      </c>
      <c r="K33" s="40" t="n">
        <f aca="false">J33+I33</f>
        <v>1885.81</v>
      </c>
      <c r="L33" s="40" t="n">
        <v>472.25</v>
      </c>
      <c r="M33" s="40" t="n">
        <v>1396.24</v>
      </c>
      <c r="N33" s="40" t="n">
        <f aca="false">L33+M33</f>
        <v>1868.49</v>
      </c>
      <c r="O33" s="39" t="n">
        <f aca="false">H33+K33-N33</f>
        <v>624.14</v>
      </c>
      <c r="P33" s="40"/>
      <c r="Q33" s="40"/>
      <c r="R33" s="40" t="n">
        <v>0</v>
      </c>
      <c r="S33" s="40" t="n">
        <f aca="false">R33+P33-Q33</f>
        <v>0</v>
      </c>
      <c r="T33" s="36"/>
      <c r="U33" s="36"/>
      <c r="V33" s="41"/>
    </row>
    <row r="34" customFormat="false" ht="32.8" hidden="false" customHeight="false" outlineLevel="0" collapsed="false">
      <c r="A34" s="36" t="n">
        <v>27</v>
      </c>
      <c r="B34" s="36" t="s">
        <v>62</v>
      </c>
      <c r="C34" s="36" t="n">
        <v>49.6</v>
      </c>
      <c r="D34" s="43" t="s">
        <v>107</v>
      </c>
      <c r="E34" s="37" t="s">
        <v>108</v>
      </c>
      <c r="F34" s="38" t="n">
        <v>43346</v>
      </c>
      <c r="G34" s="38" t="n">
        <v>44410</v>
      </c>
      <c r="H34" s="39" t="n">
        <v>4.31</v>
      </c>
      <c r="I34" s="39"/>
      <c r="J34" s="40" t="n">
        <v>0</v>
      </c>
      <c r="K34" s="40" t="n">
        <f aca="false">J34+I34</f>
        <v>0</v>
      </c>
      <c r="L34" s="40"/>
      <c r="M34" s="40" t="n">
        <v>0</v>
      </c>
      <c r="N34" s="40" t="n">
        <f aca="false">L34+M34</f>
        <v>0</v>
      </c>
      <c r="O34" s="39" t="n">
        <f aca="false">H34+K34-N34</f>
        <v>4.31</v>
      </c>
      <c r="P34" s="40"/>
      <c r="Q34" s="40"/>
      <c r="R34" s="40" t="n">
        <v>0</v>
      </c>
      <c r="S34" s="40" t="n">
        <f aca="false">R34+P34-Q34</f>
        <v>0</v>
      </c>
      <c r="T34" s="36"/>
      <c r="U34" s="36"/>
      <c r="V34" s="41"/>
    </row>
    <row r="35" customFormat="false" ht="17.5" hidden="false" customHeight="true" outlineLevel="0" collapsed="false">
      <c r="A35" s="36" t="n">
        <v>28</v>
      </c>
      <c r="B35" s="36" t="s">
        <v>109</v>
      </c>
      <c r="C35" s="36" t="n">
        <v>24.6</v>
      </c>
      <c r="D35" s="43" t="s">
        <v>110</v>
      </c>
      <c r="E35" s="36" t="s">
        <v>111</v>
      </c>
      <c r="F35" s="38" t="n">
        <v>44210</v>
      </c>
      <c r="G35" s="38" t="n">
        <v>45685</v>
      </c>
      <c r="H35" s="39" t="n">
        <v>-762.580000000005</v>
      </c>
      <c r="I35" s="39" t="n">
        <v>1773.93</v>
      </c>
      <c r="J35" s="40" t="n">
        <v>5205.06</v>
      </c>
      <c r="K35" s="40" t="n">
        <f aca="false">J35+I35</f>
        <v>6978.99</v>
      </c>
      <c r="L35" s="40" t="n">
        <v>1747.71</v>
      </c>
      <c r="M35" s="40" t="n">
        <v>5167.17</v>
      </c>
      <c r="N35" s="40" t="n">
        <f aca="false">L35+M35</f>
        <v>6914.88</v>
      </c>
      <c r="O35" s="39" t="n">
        <f aca="false">H35+K35-N35</f>
        <v>-698.470000000006</v>
      </c>
      <c r="P35" s="40"/>
      <c r="Q35" s="40"/>
      <c r="R35" s="39" t="n">
        <v>0</v>
      </c>
      <c r="S35" s="40" t="n">
        <f aca="false">R35+P35-Q35</f>
        <v>0</v>
      </c>
      <c r="T35" s="45"/>
      <c r="U35" s="45"/>
    </row>
    <row r="36" customFormat="false" ht="16" hidden="false" customHeight="true" outlineLevel="0" collapsed="false">
      <c r="A36" s="36" t="n">
        <v>29</v>
      </c>
      <c r="B36" s="37" t="s">
        <v>112</v>
      </c>
      <c r="C36" s="37" t="n">
        <v>22</v>
      </c>
      <c r="D36" s="43" t="s">
        <v>110</v>
      </c>
      <c r="E36" s="37" t="s">
        <v>113</v>
      </c>
      <c r="F36" s="38" t="n">
        <v>44112</v>
      </c>
      <c r="G36" s="38" t="n">
        <v>44935</v>
      </c>
      <c r="H36" s="39" t="n">
        <v>139.337999999996</v>
      </c>
      <c r="I36" s="39" t="n">
        <v>957.22</v>
      </c>
      <c r="J36" s="40" t="n">
        <v>2808.67</v>
      </c>
      <c r="K36" s="40" t="n">
        <f aca="false">J36+I36</f>
        <v>3765.89</v>
      </c>
      <c r="L36" s="40" t="n">
        <v>943.07</v>
      </c>
      <c r="M36" s="40" t="n">
        <v>2788.23</v>
      </c>
      <c r="N36" s="40" t="n">
        <f aca="false">L36+M36</f>
        <v>3731.3</v>
      </c>
      <c r="O36" s="39" t="n">
        <f aca="false">H36+K36-N36</f>
        <v>173.927999999996</v>
      </c>
      <c r="P36" s="40"/>
      <c r="Q36" s="40"/>
      <c r="R36" s="48" t="n">
        <v>0</v>
      </c>
      <c r="S36" s="40" t="n">
        <f aca="false">R36+P36-Q36</f>
        <v>0</v>
      </c>
      <c r="T36" s="49"/>
      <c r="U36" s="45"/>
      <c r="V36" s="41"/>
    </row>
    <row r="37" s="30" customFormat="true" ht="15" hidden="false" customHeight="true" outlineLevel="0" collapsed="false">
      <c r="A37" s="36" t="n">
        <v>30</v>
      </c>
      <c r="B37" s="37" t="s">
        <v>88</v>
      </c>
      <c r="C37" s="37" t="n">
        <v>138.4</v>
      </c>
      <c r="D37" s="43" t="s">
        <v>66</v>
      </c>
      <c r="E37" s="37" t="s">
        <v>114</v>
      </c>
      <c r="F37" s="38" t="n">
        <v>43559</v>
      </c>
      <c r="G37" s="38" t="n">
        <v>44623</v>
      </c>
      <c r="H37" s="39" t="n">
        <v>-0.00999999999999979</v>
      </c>
      <c r="I37" s="39"/>
      <c r="J37" s="40" t="n">
        <v>0</v>
      </c>
      <c r="K37" s="40" t="n">
        <f aca="false">J37+I37</f>
        <v>0</v>
      </c>
      <c r="L37" s="40"/>
      <c r="M37" s="40" t="n">
        <v>0</v>
      </c>
      <c r="N37" s="40" t="n">
        <f aca="false">L37+M37</f>
        <v>0</v>
      </c>
      <c r="O37" s="39" t="n">
        <f aca="false">H37+K37-N37</f>
        <v>-0.00999999999999979</v>
      </c>
      <c r="P37" s="40"/>
      <c r="Q37" s="40"/>
      <c r="R37" s="48" t="n">
        <v>0</v>
      </c>
      <c r="S37" s="40" t="n">
        <f aca="false">R37+P37-Q37</f>
        <v>0</v>
      </c>
      <c r="T37" s="49"/>
      <c r="U37" s="45"/>
      <c r="V37" s="41"/>
      <c r="W37" s="0"/>
    </row>
    <row r="38" s="30" customFormat="true" ht="17" hidden="false" customHeight="true" outlineLevel="0" collapsed="false">
      <c r="A38" s="36" t="n">
        <v>31</v>
      </c>
      <c r="B38" s="37" t="s">
        <v>88</v>
      </c>
      <c r="C38" s="37" t="n">
        <v>16.1</v>
      </c>
      <c r="D38" s="43" t="s">
        <v>66</v>
      </c>
      <c r="E38" s="37" t="s">
        <v>115</v>
      </c>
      <c r="F38" s="38" t="n">
        <v>44265</v>
      </c>
      <c r="G38" s="38" t="n">
        <v>44945</v>
      </c>
      <c r="H38" s="39" t="n">
        <v>-2.1</v>
      </c>
      <c r="I38" s="39"/>
      <c r="J38" s="40" t="n">
        <v>0</v>
      </c>
      <c r="K38" s="40" t="n">
        <f aca="false">J38+I38</f>
        <v>0</v>
      </c>
      <c r="L38" s="40"/>
      <c r="M38" s="40" t="n">
        <v>0</v>
      </c>
      <c r="N38" s="40" t="n">
        <f aca="false">L38+M38</f>
        <v>0</v>
      </c>
      <c r="O38" s="39" t="n">
        <f aca="false">H38+K38-N38</f>
        <v>-2.1</v>
      </c>
      <c r="P38" s="40"/>
      <c r="Q38" s="40"/>
      <c r="R38" s="48" t="n">
        <v>0</v>
      </c>
      <c r="S38" s="40" t="n">
        <f aca="false">R38+P38-Q38</f>
        <v>0</v>
      </c>
      <c r="T38" s="49"/>
      <c r="U38" s="45"/>
      <c r="V38" s="41"/>
      <c r="W38" s="0"/>
    </row>
    <row r="39" customFormat="false" ht="17.4" hidden="false" customHeight="true" outlineLevel="0" collapsed="false">
      <c r="A39" s="36" t="n">
        <v>32</v>
      </c>
      <c r="B39" s="36" t="s">
        <v>54</v>
      </c>
      <c r="C39" s="50" t="n">
        <v>288</v>
      </c>
      <c r="D39" s="43" t="s">
        <v>116</v>
      </c>
      <c r="E39" s="36" t="s">
        <v>117</v>
      </c>
      <c r="F39" s="38" t="n">
        <v>44166</v>
      </c>
      <c r="G39" s="38" t="n">
        <v>45230</v>
      </c>
      <c r="H39" s="39" t="n">
        <v>0</v>
      </c>
      <c r="I39" s="39"/>
      <c r="J39" s="40" t="n">
        <v>0</v>
      </c>
      <c r="K39" s="40" t="n">
        <f aca="false">J39+I39</f>
        <v>0</v>
      </c>
      <c r="L39" s="40"/>
      <c r="M39" s="40" t="n">
        <v>0</v>
      </c>
      <c r="N39" s="40" t="n">
        <f aca="false">L39+M39</f>
        <v>0</v>
      </c>
      <c r="O39" s="39" t="n">
        <f aca="false">H39+K39-N39</f>
        <v>0</v>
      </c>
      <c r="P39" s="40"/>
      <c r="Q39" s="40"/>
      <c r="R39" s="40" t="n">
        <v>0</v>
      </c>
      <c r="S39" s="40" t="n">
        <f aca="false">R39+P39-Q39</f>
        <v>0</v>
      </c>
      <c r="T39" s="36"/>
      <c r="U39" s="36"/>
      <c r="V39" s="41"/>
    </row>
    <row r="40" customFormat="false" ht="36" hidden="false" customHeight="true" outlineLevel="0" collapsed="false">
      <c r="A40" s="36" t="n">
        <v>33</v>
      </c>
      <c r="B40" s="36" t="s">
        <v>91</v>
      </c>
      <c r="C40" s="36" t="n">
        <v>94.2</v>
      </c>
      <c r="D40" s="43" t="s">
        <v>118</v>
      </c>
      <c r="E40" s="37" t="s">
        <v>119</v>
      </c>
      <c r="F40" s="38" t="n">
        <v>44686</v>
      </c>
      <c r="G40" s="38" t="n">
        <v>46511</v>
      </c>
      <c r="H40" s="39" t="n">
        <v>-629.999999999996</v>
      </c>
      <c r="I40" s="39" t="n">
        <v>1993.95</v>
      </c>
      <c r="J40" s="40" t="n">
        <v>5981.85</v>
      </c>
      <c r="K40" s="40" t="n">
        <f aca="false">J40+I40</f>
        <v>7975.8</v>
      </c>
      <c r="L40" s="40" t="n">
        <v>1993.95</v>
      </c>
      <c r="M40" s="40" t="n">
        <v>7137.9</v>
      </c>
      <c r="N40" s="40" t="n">
        <f aca="false">L40+M40</f>
        <v>9131.85</v>
      </c>
      <c r="O40" s="39" t="n">
        <f aca="false">H40+K40-N40</f>
        <v>-1786.05</v>
      </c>
      <c r="P40" s="40"/>
      <c r="Q40" s="40"/>
      <c r="R40" s="40" t="n">
        <v>0</v>
      </c>
      <c r="S40" s="40" t="n">
        <f aca="false">R40+P40-Q40</f>
        <v>0</v>
      </c>
      <c r="T40" s="36"/>
      <c r="U40" s="36"/>
      <c r="V40" s="41"/>
    </row>
    <row r="41" customFormat="false" ht="32.8" hidden="false" customHeight="false" outlineLevel="0" collapsed="false">
      <c r="A41" s="36" t="n">
        <v>34</v>
      </c>
      <c r="B41" s="37" t="s">
        <v>120</v>
      </c>
      <c r="C41" s="36" t="n">
        <v>36.3</v>
      </c>
      <c r="D41" s="43" t="s">
        <v>121</v>
      </c>
      <c r="E41" s="37" t="s">
        <v>122</v>
      </c>
      <c r="F41" s="38" t="n">
        <v>44356</v>
      </c>
      <c r="G41" s="38" t="n">
        <v>46181</v>
      </c>
      <c r="H41" s="39" t="n">
        <v>977.320000000002</v>
      </c>
      <c r="I41" s="51" t="n">
        <v>1013.98</v>
      </c>
      <c r="J41" s="40" t="n">
        <v>2975.23</v>
      </c>
      <c r="K41" s="40" t="n">
        <f aca="false">J41+I41</f>
        <v>3989.21</v>
      </c>
      <c r="L41" s="40" t="n">
        <v>999</v>
      </c>
      <c r="M41" s="40" t="n">
        <v>2953.57</v>
      </c>
      <c r="N41" s="40" t="n">
        <f aca="false">L41+M41</f>
        <v>3952.57</v>
      </c>
      <c r="O41" s="39" t="n">
        <f aca="false">H41+K41-N41</f>
        <v>1013.96</v>
      </c>
      <c r="P41" s="40"/>
      <c r="Q41" s="40"/>
      <c r="R41" s="39" t="n">
        <v>0</v>
      </c>
      <c r="S41" s="40" t="n">
        <f aca="false">R41++P41-Q41</f>
        <v>0</v>
      </c>
      <c r="T41" s="45"/>
      <c r="U41" s="45"/>
      <c r="V41" s="41"/>
    </row>
    <row r="42" customFormat="false" ht="25.5" hidden="false" customHeight="true" outlineLevel="0" collapsed="false">
      <c r="A42" s="36" t="n">
        <v>35</v>
      </c>
      <c r="B42" s="37" t="s">
        <v>123</v>
      </c>
      <c r="C42" s="37" t="n">
        <v>142.8</v>
      </c>
      <c r="D42" s="43" t="s">
        <v>124</v>
      </c>
      <c r="E42" s="37" t="s">
        <v>125</v>
      </c>
      <c r="F42" s="37" t="s">
        <v>126</v>
      </c>
      <c r="G42" s="52" t="n">
        <v>45200</v>
      </c>
      <c r="H42" s="39" t="n">
        <v>4205.96000000001</v>
      </c>
      <c r="I42" s="39" t="n">
        <v>4363.68</v>
      </c>
      <c r="J42" s="40" t="n">
        <v>12803.91</v>
      </c>
      <c r="K42" s="40" t="n">
        <f aca="false">J42+I42</f>
        <v>17167.59</v>
      </c>
      <c r="L42" s="40" t="n">
        <v>4299.19</v>
      </c>
      <c r="M42" s="40" t="n">
        <v>12710.7</v>
      </c>
      <c r="N42" s="40" t="n">
        <f aca="false">L42+M42</f>
        <v>17009.89</v>
      </c>
      <c r="O42" s="39" t="n">
        <f aca="false">H42+K42-N42</f>
        <v>4363.66000000001</v>
      </c>
      <c r="P42" s="40"/>
      <c r="Q42" s="40"/>
      <c r="R42" s="48" t="n">
        <v>0</v>
      </c>
      <c r="S42" s="40" t="n">
        <f aca="false">R42+P42-Q42</f>
        <v>0</v>
      </c>
      <c r="T42" s="45"/>
      <c r="U42" s="45"/>
      <c r="V42" s="41"/>
    </row>
    <row r="43" customFormat="false" ht="32.8" hidden="false" customHeight="false" outlineLevel="0" collapsed="false">
      <c r="A43" s="36" t="n">
        <v>36</v>
      </c>
      <c r="B43" s="36" t="s">
        <v>91</v>
      </c>
      <c r="C43" s="36" t="n">
        <v>33.57</v>
      </c>
      <c r="D43" s="43" t="s">
        <v>127</v>
      </c>
      <c r="E43" s="37" t="s">
        <v>128</v>
      </c>
      <c r="F43" s="38" t="n">
        <v>44082</v>
      </c>
      <c r="G43" s="38" t="n">
        <v>44821</v>
      </c>
      <c r="H43" s="39" t="n">
        <v>-135.41</v>
      </c>
      <c r="I43" s="39" t="n">
        <v>130.45</v>
      </c>
      <c r="J43" s="40" t="n">
        <v>382.76</v>
      </c>
      <c r="K43" s="40" t="n">
        <f aca="false">J43+I43</f>
        <v>513.21</v>
      </c>
      <c r="L43" s="40"/>
      <c r="M43" s="40" t="n">
        <v>500</v>
      </c>
      <c r="N43" s="40" t="n">
        <f aca="false">L43+M43</f>
        <v>500</v>
      </c>
      <c r="O43" s="39" t="n">
        <f aca="false">H43+K43-N43</f>
        <v>-122.2</v>
      </c>
      <c r="P43" s="40"/>
      <c r="Q43" s="40"/>
      <c r="R43" s="39" t="n">
        <v>0</v>
      </c>
      <c r="S43" s="40" t="n">
        <f aca="false">R43+P43-Q43</f>
        <v>0</v>
      </c>
      <c r="T43" s="36"/>
      <c r="U43" s="36"/>
      <c r="V43" s="41"/>
    </row>
    <row r="44" customFormat="false" ht="18.15" hidden="false" customHeight="false" outlineLevel="0" collapsed="false">
      <c r="A44" s="36" t="n">
        <v>37</v>
      </c>
      <c r="B44" s="36" t="s">
        <v>51</v>
      </c>
      <c r="C44" s="36" t="n">
        <v>13.3</v>
      </c>
      <c r="D44" s="43" t="s">
        <v>129</v>
      </c>
      <c r="E44" s="37" t="s">
        <v>130</v>
      </c>
      <c r="F44" s="38" t="n">
        <v>43881</v>
      </c>
      <c r="G44" s="38" t="n">
        <v>44611</v>
      </c>
      <c r="H44" s="39" t="n">
        <v>101.03</v>
      </c>
      <c r="I44" s="39"/>
      <c r="J44" s="40" t="n">
        <v>0</v>
      </c>
      <c r="K44" s="40" t="n">
        <f aca="false">J44+I44</f>
        <v>0</v>
      </c>
      <c r="L44" s="40"/>
      <c r="M44" s="40" t="n">
        <v>0</v>
      </c>
      <c r="N44" s="40" t="n">
        <f aca="false">L44+M44</f>
        <v>0</v>
      </c>
      <c r="O44" s="39" t="n">
        <f aca="false">H44+K44-N44</f>
        <v>101.03</v>
      </c>
      <c r="P44" s="40"/>
      <c r="Q44" s="40"/>
      <c r="R44" s="39" t="n">
        <v>0</v>
      </c>
      <c r="S44" s="40" t="n">
        <f aca="false">R44+P44-Q44</f>
        <v>0</v>
      </c>
      <c r="T44" s="36"/>
      <c r="U44" s="36"/>
      <c r="V44" s="41"/>
    </row>
    <row r="45" customFormat="false" ht="18.15" hidden="false" customHeight="false" outlineLevel="0" collapsed="false">
      <c r="A45" s="36" t="n">
        <v>38</v>
      </c>
      <c r="B45" s="36" t="s">
        <v>51</v>
      </c>
      <c r="C45" s="36" t="n">
        <v>52.9</v>
      </c>
      <c r="D45" s="43" t="s">
        <v>131</v>
      </c>
      <c r="E45" s="36" t="s">
        <v>132</v>
      </c>
      <c r="F45" s="38" t="n">
        <v>43992</v>
      </c>
      <c r="G45" s="38" t="n">
        <v>45055</v>
      </c>
      <c r="H45" s="39" t="n">
        <v>-3.82</v>
      </c>
      <c r="I45" s="39"/>
      <c r="J45" s="40" t="n">
        <v>0</v>
      </c>
      <c r="K45" s="40" t="n">
        <f aca="false">J45+I45</f>
        <v>0</v>
      </c>
      <c r="L45" s="40"/>
      <c r="M45" s="40" t="n">
        <v>0</v>
      </c>
      <c r="N45" s="40" t="n">
        <f aca="false">L45+M45</f>
        <v>0</v>
      </c>
      <c r="O45" s="39" t="n">
        <f aca="false">H45+K45-N45</f>
        <v>-3.82</v>
      </c>
      <c r="P45" s="40"/>
      <c r="Q45" s="40"/>
      <c r="R45" s="40" t="n">
        <v>0</v>
      </c>
      <c r="S45" s="40" t="n">
        <f aca="false">R45+P45-Q45</f>
        <v>0</v>
      </c>
      <c r="T45" s="36"/>
      <c r="U45" s="36"/>
      <c r="V45" s="41"/>
    </row>
    <row r="46" customFormat="false" ht="38" hidden="false" customHeight="true" outlineLevel="0" collapsed="false">
      <c r="A46" s="36" t="n">
        <v>39</v>
      </c>
      <c r="B46" s="37" t="s">
        <v>133</v>
      </c>
      <c r="C46" s="36" t="n">
        <v>29.64</v>
      </c>
      <c r="D46" s="43" t="s">
        <v>124</v>
      </c>
      <c r="E46" s="37" t="s">
        <v>134</v>
      </c>
      <c r="F46" s="38" t="s">
        <v>135</v>
      </c>
      <c r="G46" s="38" t="s">
        <v>136</v>
      </c>
      <c r="H46" s="39" t="n">
        <v>48.1600000000001</v>
      </c>
      <c r="I46" s="39" t="n">
        <v>26.2</v>
      </c>
      <c r="J46" s="40" t="n">
        <v>76.87</v>
      </c>
      <c r="K46" s="40" t="n">
        <f aca="false">J46+I46</f>
        <v>103.07</v>
      </c>
      <c r="L46" s="40" t="n">
        <v>25.81</v>
      </c>
      <c r="M46" s="40" t="n">
        <v>76.31</v>
      </c>
      <c r="N46" s="40" t="n">
        <f aca="false">L46+M46</f>
        <v>102.12</v>
      </c>
      <c r="O46" s="39" t="n">
        <f aca="false">H46+K46-N46</f>
        <v>49.1100000000001</v>
      </c>
      <c r="P46" s="40"/>
      <c r="Q46" s="40"/>
      <c r="R46" s="40" t="n">
        <v>0</v>
      </c>
      <c r="S46" s="40" t="n">
        <f aca="false">R46+P46-Q46</f>
        <v>0</v>
      </c>
      <c r="T46" s="36"/>
      <c r="U46" s="36"/>
    </row>
    <row r="47" customFormat="false" ht="18.15" hidden="false" customHeight="false" outlineLevel="0" collapsed="false">
      <c r="A47" s="36" t="n">
        <v>40</v>
      </c>
      <c r="B47" s="36" t="s">
        <v>137</v>
      </c>
      <c r="C47" s="36" t="n">
        <v>107.5</v>
      </c>
      <c r="D47" s="43" t="s">
        <v>103</v>
      </c>
      <c r="E47" s="37" t="s">
        <v>104</v>
      </c>
      <c r="F47" s="38" t="n">
        <v>43479</v>
      </c>
      <c r="G47" s="38" t="n">
        <v>44531</v>
      </c>
      <c r="H47" s="39" t="n">
        <v>-2.52</v>
      </c>
      <c r="I47" s="39"/>
      <c r="J47" s="40" t="n">
        <v>0</v>
      </c>
      <c r="K47" s="40" t="n">
        <f aca="false">J47+I47</f>
        <v>0</v>
      </c>
      <c r="L47" s="40"/>
      <c r="M47" s="40" t="n">
        <v>0</v>
      </c>
      <c r="N47" s="40" t="n">
        <f aca="false">L47+M47</f>
        <v>0</v>
      </c>
      <c r="O47" s="39" t="n">
        <f aca="false">H47+K47-N47</f>
        <v>-2.52</v>
      </c>
      <c r="P47" s="40"/>
      <c r="Q47" s="40"/>
      <c r="R47" s="40" t="n">
        <v>0</v>
      </c>
      <c r="S47" s="40" t="n">
        <f aca="false">R47+P47-Q47</f>
        <v>0</v>
      </c>
      <c r="T47" s="36"/>
      <c r="U47" s="36"/>
    </row>
    <row r="48" customFormat="false" ht="18.15" hidden="false" customHeight="false" outlineLevel="0" collapsed="false">
      <c r="A48" s="36" t="n">
        <v>41</v>
      </c>
      <c r="B48" s="53" t="s">
        <v>109</v>
      </c>
      <c r="C48" s="53" t="n">
        <v>432.64</v>
      </c>
      <c r="D48" s="54" t="s">
        <v>138</v>
      </c>
      <c r="E48" s="55" t="s">
        <v>139</v>
      </c>
      <c r="F48" s="56" t="n">
        <v>43451</v>
      </c>
      <c r="G48" s="56" t="n">
        <v>44501</v>
      </c>
      <c r="H48" s="57" t="n">
        <v>2</v>
      </c>
      <c r="I48" s="57"/>
      <c r="J48" s="58" t="n">
        <v>0</v>
      </c>
      <c r="K48" s="58" t="n">
        <f aca="false">J48+I48</f>
        <v>0</v>
      </c>
      <c r="L48" s="58"/>
      <c r="M48" s="58" t="n">
        <v>0</v>
      </c>
      <c r="N48" s="58" t="n">
        <f aca="false">L48+M48</f>
        <v>0</v>
      </c>
      <c r="O48" s="57" t="n">
        <f aca="false">H48+K48-N48</f>
        <v>2</v>
      </c>
      <c r="P48" s="58"/>
      <c r="Q48" s="58"/>
      <c r="R48" s="59" t="n">
        <v>0</v>
      </c>
      <c r="S48" s="58" t="n">
        <f aca="false">R48+P48-Q48</f>
        <v>0</v>
      </c>
      <c r="T48" s="53"/>
      <c r="U48" s="53"/>
    </row>
    <row r="49" customFormat="false" ht="32.8" hidden="false" customHeight="false" outlineLevel="0" collapsed="false">
      <c r="A49" s="36" t="n">
        <v>42</v>
      </c>
      <c r="B49" s="36" t="s">
        <v>88</v>
      </c>
      <c r="C49" s="36" t="n">
        <v>18.1</v>
      </c>
      <c r="D49" s="37" t="s">
        <v>140</v>
      </c>
      <c r="E49" s="37" t="s">
        <v>141</v>
      </c>
      <c r="F49" s="38" t="n">
        <v>44361</v>
      </c>
      <c r="G49" s="38" t="n">
        <v>46186</v>
      </c>
      <c r="H49" s="39" t="n">
        <v>2090.43</v>
      </c>
      <c r="I49" s="39" t="n">
        <v>554.31</v>
      </c>
      <c r="J49" s="40" t="n">
        <v>1626.46</v>
      </c>
      <c r="K49" s="40" t="n">
        <f aca="false">I49+J49</f>
        <v>2180.77</v>
      </c>
      <c r="L49" s="40"/>
      <c r="M49" s="40" t="n">
        <v>2000</v>
      </c>
      <c r="N49" s="40" t="n">
        <f aca="false">L49+M49</f>
        <v>2000</v>
      </c>
      <c r="O49" s="40" t="n">
        <f aca="false">H49+K49-N49</f>
        <v>2271.2</v>
      </c>
      <c r="P49" s="40"/>
      <c r="Q49" s="40"/>
      <c r="R49" s="60" t="n">
        <v>0</v>
      </c>
      <c r="S49" s="40" t="n">
        <f aca="false">R49+P49-Q49</f>
        <v>0</v>
      </c>
      <c r="T49" s="36"/>
      <c r="U49" s="36"/>
    </row>
    <row r="50" customFormat="false" ht="47.75" hidden="false" customHeight="false" outlineLevel="0" collapsed="false">
      <c r="A50" s="36" t="n">
        <v>43</v>
      </c>
      <c r="B50" s="36" t="s">
        <v>54</v>
      </c>
      <c r="C50" s="36" t="n">
        <v>37.8</v>
      </c>
      <c r="D50" s="37" t="s">
        <v>142</v>
      </c>
      <c r="E50" s="37" t="s">
        <v>143</v>
      </c>
      <c r="F50" s="38" t="n">
        <v>44747</v>
      </c>
      <c r="G50" s="38" t="n">
        <v>45046</v>
      </c>
      <c r="H50" s="39" t="n">
        <v>0</v>
      </c>
      <c r="I50" s="39" t="n">
        <v>424.11</v>
      </c>
      <c r="J50" s="40" t="n">
        <v>1272.33</v>
      </c>
      <c r="K50" s="40" t="n">
        <f aca="false">I50+J50</f>
        <v>1696.44</v>
      </c>
      <c r="L50" s="40" t="n">
        <v>848.22</v>
      </c>
      <c r="M50" s="40" t="n">
        <v>848.22</v>
      </c>
      <c r="N50" s="40" t="n">
        <f aca="false">L50+M50</f>
        <v>1696.44</v>
      </c>
      <c r="O50" s="40" t="n">
        <f aca="false">H50+K50-N50</f>
        <v>0</v>
      </c>
      <c r="P50" s="40"/>
      <c r="Q50" s="40"/>
      <c r="R50" s="60" t="n">
        <v>0</v>
      </c>
      <c r="S50" s="40" t="n">
        <f aca="false">R50+P50-Q50</f>
        <v>0</v>
      </c>
      <c r="T50" s="36"/>
      <c r="U50" s="36"/>
    </row>
    <row r="51" customFormat="false" ht="47.75" hidden="false" customHeight="false" outlineLevel="0" collapsed="false">
      <c r="A51" s="36" t="n">
        <v>44</v>
      </c>
      <c r="B51" s="36" t="s">
        <v>51</v>
      </c>
      <c r="C51" s="36" t="n">
        <v>24.2</v>
      </c>
      <c r="D51" s="37" t="s">
        <v>144</v>
      </c>
      <c r="E51" s="37" t="s">
        <v>145</v>
      </c>
      <c r="F51" s="38" t="n">
        <v>44748</v>
      </c>
      <c r="G51" s="38" t="n">
        <v>45016</v>
      </c>
      <c r="H51" s="39" t="n">
        <v>-75.8099999999999</v>
      </c>
      <c r="I51" s="39"/>
      <c r="J51" s="40" t="n">
        <v>1785.06</v>
      </c>
      <c r="K51" s="40" t="n">
        <f aca="false">I51+J51</f>
        <v>1785.06</v>
      </c>
      <c r="L51" s="40"/>
      <c r="M51" s="40" t="n">
        <v>1709.25</v>
      </c>
      <c r="N51" s="40" t="n">
        <f aca="false">L51+M51</f>
        <v>1709.25</v>
      </c>
      <c r="O51" s="39" t="n">
        <f aca="false">H51+K51-N51</f>
        <v>0</v>
      </c>
      <c r="P51" s="40"/>
      <c r="Q51" s="40"/>
      <c r="R51" s="60" t="n">
        <v>0</v>
      </c>
      <c r="S51" s="40" t="n">
        <f aca="false">R51+P51-Q51</f>
        <v>0</v>
      </c>
      <c r="T51" s="36"/>
      <c r="U51" s="36"/>
    </row>
    <row r="52" customFormat="false" ht="18.15" hidden="false" customHeight="false" outlineLevel="0" collapsed="false">
      <c r="A52" s="61" t="s">
        <v>39</v>
      </c>
      <c r="B52" s="61"/>
      <c r="C52" s="61"/>
      <c r="D52" s="61"/>
      <c r="E52" s="61"/>
      <c r="F52" s="61"/>
      <c r="G52" s="61"/>
      <c r="H52" s="62" t="n">
        <f aca="false">SUM(H8:H51)</f>
        <v>8715.36800000001</v>
      </c>
      <c r="I52" s="62" t="n">
        <f aca="false">SUM(I8:I51)</f>
        <v>14651.69</v>
      </c>
      <c r="J52" s="62" t="n">
        <f aca="false">SUM(J8:J51)</f>
        <v>44935.13</v>
      </c>
      <c r="K52" s="62" t="n">
        <f aca="false">SUM(K8:K51)</f>
        <v>59586.82</v>
      </c>
      <c r="L52" s="62" t="n">
        <f aca="false">SUM(L8:L51)</f>
        <v>14220.35</v>
      </c>
      <c r="M52" s="62" t="n">
        <f aca="false">SUM(M8:M51)</f>
        <v>45835.37</v>
      </c>
      <c r="N52" s="62" t="n">
        <f aca="false">SUM(N8:N51)</f>
        <v>60055.72</v>
      </c>
      <c r="O52" s="62" t="n">
        <f aca="false">SUM(O8:O51)</f>
        <v>8246.46800000001</v>
      </c>
      <c r="P52" s="62" t="n">
        <f aca="false">SUM(P8:P51)</f>
        <v>0</v>
      </c>
      <c r="Q52" s="62" t="n">
        <f aca="false">SUM(Q8:Q51)</f>
        <v>0</v>
      </c>
      <c r="R52" s="62" t="n">
        <f aca="false">SUM(R8:R51)</f>
        <v>304.28</v>
      </c>
      <c r="S52" s="62" t="n">
        <f aca="false">SUM(S8:S51)</f>
        <v>304.28</v>
      </c>
      <c r="T52" s="61"/>
      <c r="U52" s="61"/>
    </row>
    <row r="53" customFormat="false" ht="16.15" hidden="false" customHeight="false" outlineLevel="0" collapsed="false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</row>
    <row r="54" customFormat="false" ht="16.15" hidden="false" customHeight="false" outlineLevel="0" collapsed="false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</row>
    <row r="55" customFormat="false" ht="16.15" hidden="false" customHeight="false" outlineLevel="0" collapsed="false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customFormat="false" ht="13.8" hidden="false" customHeight="false" outlineLevel="0" collapsed="false">
      <c r="H56" s="0"/>
      <c r="I56" s="0"/>
      <c r="J56" s="0"/>
      <c r="M56" s="0"/>
      <c r="O56" s="0"/>
      <c r="P56" s="64"/>
      <c r="Q56" s="24"/>
    </row>
    <row r="57" customFormat="false" ht="12.8" hidden="false" customHeight="false" outlineLevel="0" collapsed="false">
      <c r="H57" s="0"/>
      <c r="I57" s="0"/>
      <c r="J57" s="0"/>
      <c r="M57" s="0"/>
      <c r="O57" s="0"/>
      <c r="P57" s="1"/>
      <c r="Q57" s="1"/>
      <c r="R57" s="1"/>
      <c r="S57" s="1"/>
      <c r="T57" s="1"/>
      <c r="U57" s="1"/>
    </row>
    <row r="58" customFormat="false" ht="13.8" hidden="false" customHeight="false" outlineLevel="0" collapsed="false">
      <c r="H58" s="0"/>
      <c r="I58" s="0"/>
      <c r="J58" s="0"/>
      <c r="M58" s="0"/>
      <c r="O58" s="0"/>
      <c r="P58" s="22"/>
      <c r="Q58" s="22"/>
      <c r="R58" s="1"/>
      <c r="S58" s="1"/>
      <c r="T58" s="1"/>
      <c r="U58" s="1"/>
    </row>
    <row r="59" customFormat="false" ht="12.8" hidden="false" customHeight="false" outlineLevel="0" collapsed="false">
      <c r="H59" s="0"/>
      <c r="I59" s="0"/>
      <c r="J59" s="0"/>
      <c r="M59" s="0"/>
      <c r="O59" s="0"/>
      <c r="R59" s="1"/>
      <c r="S59" s="1"/>
      <c r="T59" s="1"/>
      <c r="U59" s="1"/>
    </row>
    <row r="60" customFormat="false" ht="12.8" hidden="false" customHeight="false" outlineLevel="0" collapsed="false">
      <c r="H60" s="0"/>
      <c r="I60" s="0"/>
      <c r="J60" s="0"/>
      <c r="M60" s="0"/>
      <c r="O60" s="0"/>
    </row>
    <row r="61" customFormat="false" ht="12.8" hidden="false" customHeight="false" outlineLevel="0" collapsed="false">
      <c r="H61" s="0"/>
      <c r="I61" s="0"/>
      <c r="J61" s="0"/>
      <c r="M61" s="0"/>
      <c r="O61" s="0"/>
    </row>
    <row r="62" customFormat="false" ht="12.8" hidden="false" customHeight="false" outlineLevel="0" collapsed="false">
      <c r="H62" s="0"/>
      <c r="I62" s="0"/>
      <c r="J62" s="0"/>
      <c r="M62" s="0"/>
      <c r="O62" s="0"/>
    </row>
    <row r="63" customFormat="false" ht="12.8" hidden="false" customHeight="false" outlineLevel="0" collapsed="false">
      <c r="H63" s="0"/>
      <c r="I63" s="0"/>
      <c r="J63" s="0"/>
      <c r="M63" s="0"/>
      <c r="O63" s="0"/>
    </row>
    <row r="64" customFormat="false" ht="12.8" hidden="false" customHeight="false" outlineLevel="0" collapsed="false">
      <c r="H64" s="0"/>
      <c r="I64" s="0"/>
      <c r="J64" s="0"/>
      <c r="M64" s="0"/>
      <c r="O64" s="0"/>
    </row>
    <row r="65" customFormat="false" ht="12.8" hidden="false" customHeight="false" outlineLevel="0" collapsed="false">
      <c r="H65" s="0"/>
      <c r="I65" s="0"/>
      <c r="J65" s="0"/>
      <c r="M65" s="0"/>
      <c r="O65" s="0"/>
    </row>
    <row r="66" customFormat="false" ht="12.8" hidden="false" customHeight="false" outlineLevel="0" collapsed="false">
      <c r="H66" s="0"/>
      <c r="I66" s="0"/>
      <c r="J66" s="0"/>
      <c r="M66" s="0"/>
      <c r="O66" s="0"/>
    </row>
    <row r="67" customFormat="false" ht="12.8" hidden="false" customHeight="false" outlineLevel="0" collapsed="false">
      <c r="H67" s="0"/>
      <c r="I67" s="0"/>
      <c r="J67" s="0"/>
      <c r="M67" s="0"/>
      <c r="O67" s="0"/>
    </row>
    <row r="68" customFormat="false" ht="12.8" hidden="false" customHeight="false" outlineLevel="0" collapsed="false">
      <c r="H68" s="0"/>
      <c r="I68" s="0"/>
      <c r="J68" s="0"/>
      <c r="M68" s="0"/>
      <c r="O68" s="0"/>
    </row>
    <row r="69" customFormat="false" ht="12.8" hidden="false" customHeight="false" outlineLevel="0" collapsed="false">
      <c r="H69" s="0"/>
      <c r="I69" s="0"/>
      <c r="J69" s="0"/>
      <c r="M69" s="0"/>
      <c r="O69" s="0"/>
    </row>
    <row r="70" customFormat="false" ht="12.8" hidden="false" customHeight="false" outlineLevel="0" collapsed="false">
      <c r="H70" s="0"/>
      <c r="I70" s="0"/>
      <c r="J70" s="0"/>
      <c r="M70" s="0"/>
      <c r="O70" s="0"/>
    </row>
    <row r="71" customFormat="false" ht="12.8" hidden="false" customHeight="false" outlineLevel="0" collapsed="false">
      <c r="H71" s="0"/>
      <c r="I71" s="0"/>
      <c r="J71" s="0"/>
      <c r="M71" s="0"/>
      <c r="O71" s="0"/>
    </row>
    <row r="72" customFormat="false" ht="12.8" hidden="false" customHeight="false" outlineLevel="0" collapsed="false">
      <c r="H72" s="0"/>
      <c r="I72" s="0"/>
      <c r="J72" s="0"/>
      <c r="M72" s="0"/>
      <c r="O72" s="0"/>
    </row>
    <row r="73" customFormat="false" ht="12.8" hidden="false" customHeight="false" outlineLevel="0" collapsed="false">
      <c r="H73" s="0"/>
      <c r="I73" s="0"/>
      <c r="J73" s="0"/>
      <c r="M73" s="0"/>
      <c r="O73" s="0"/>
    </row>
    <row r="74" customFormat="false" ht="12.8" hidden="false" customHeight="false" outlineLevel="0" collapsed="false">
      <c r="H74" s="0"/>
      <c r="I74" s="0"/>
      <c r="J74" s="0"/>
      <c r="M74" s="0"/>
      <c r="O74" s="0"/>
    </row>
    <row r="75" customFormat="false" ht="12.8" hidden="false" customHeight="false" outlineLevel="0" collapsed="false">
      <c r="H75" s="0"/>
      <c r="I75" s="0"/>
      <c r="J75" s="0"/>
      <c r="M75" s="0"/>
      <c r="O75" s="0"/>
    </row>
    <row r="76" customFormat="false" ht="12.8" hidden="false" customHeight="false" outlineLevel="0" collapsed="false">
      <c r="H76" s="0"/>
      <c r="I76" s="0"/>
      <c r="J76" s="0"/>
      <c r="M76" s="0"/>
      <c r="O76" s="0"/>
    </row>
    <row r="77" customFormat="false" ht="12.8" hidden="false" customHeight="false" outlineLevel="0" collapsed="false">
      <c r="H77" s="0"/>
      <c r="I77" s="0"/>
      <c r="J77" s="0"/>
      <c r="M77" s="0"/>
      <c r="O77" s="0"/>
    </row>
    <row r="78" customFormat="false" ht="12.8" hidden="false" customHeight="false" outlineLevel="0" collapsed="false">
      <c r="H78" s="0"/>
      <c r="I78" s="0"/>
      <c r="J78" s="0"/>
      <c r="M78" s="0"/>
      <c r="O78" s="0"/>
    </row>
    <row r="79" customFormat="false" ht="12.8" hidden="false" customHeight="false" outlineLevel="0" collapsed="false">
      <c r="H79" s="0"/>
      <c r="I79" s="0"/>
      <c r="J79" s="0"/>
      <c r="M79" s="0"/>
      <c r="O79" s="0"/>
    </row>
    <row r="80" customFormat="false" ht="12.8" hidden="false" customHeight="false" outlineLevel="0" collapsed="false">
      <c r="H80" s="0"/>
      <c r="I80" s="0"/>
      <c r="J80" s="0"/>
      <c r="M80" s="0"/>
      <c r="O80" s="0"/>
    </row>
    <row r="81" customFormat="false" ht="12.8" hidden="false" customHeight="false" outlineLevel="0" collapsed="false">
      <c r="H81" s="0"/>
      <c r="I81" s="0"/>
      <c r="J81" s="0"/>
      <c r="M81" s="0"/>
      <c r="O81" s="0"/>
    </row>
    <row r="82" customFormat="false" ht="12.8" hidden="false" customHeight="false" outlineLevel="0" collapsed="false">
      <c r="H82" s="0"/>
      <c r="I82" s="0"/>
      <c r="J82" s="0"/>
      <c r="M82" s="0"/>
      <c r="O82" s="0"/>
    </row>
    <row r="83" customFormat="false" ht="12.8" hidden="false" customHeight="false" outlineLevel="0" collapsed="false">
      <c r="H83" s="0"/>
      <c r="I83" s="0"/>
      <c r="J83" s="0"/>
      <c r="M83" s="0"/>
      <c r="O83" s="0"/>
    </row>
    <row r="84" customFormat="false" ht="12.8" hidden="false" customHeight="false" outlineLevel="0" collapsed="false">
      <c r="H84" s="0"/>
      <c r="I84" s="0"/>
      <c r="J84" s="0"/>
      <c r="M84" s="0"/>
      <c r="O84" s="0"/>
    </row>
    <row r="85" customFormat="false" ht="12.8" hidden="false" customHeight="false" outlineLevel="0" collapsed="false">
      <c r="H85" s="0"/>
      <c r="I85" s="0"/>
      <c r="J85" s="0"/>
      <c r="M85" s="0"/>
      <c r="O85" s="0"/>
    </row>
    <row r="86" customFormat="false" ht="12.8" hidden="false" customHeight="false" outlineLevel="0" collapsed="false">
      <c r="H86" s="0"/>
      <c r="I86" s="0"/>
      <c r="J86" s="0"/>
      <c r="M86" s="0"/>
      <c r="O86" s="0"/>
    </row>
    <row r="87" customFormat="false" ht="12.8" hidden="false" customHeight="false" outlineLevel="0" collapsed="false">
      <c r="H87" s="0"/>
      <c r="I87" s="0"/>
      <c r="J87" s="0"/>
      <c r="M87" s="0"/>
      <c r="O87" s="0"/>
    </row>
    <row r="88" customFormat="false" ht="12.8" hidden="false" customHeight="false" outlineLevel="0" collapsed="false">
      <c r="H88" s="0"/>
      <c r="I88" s="0"/>
      <c r="J88" s="0"/>
      <c r="M88" s="0"/>
      <c r="O88" s="0"/>
    </row>
    <row r="89" customFormat="false" ht="12.8" hidden="false" customHeight="false" outlineLevel="0" collapsed="false">
      <c r="H89" s="0"/>
      <c r="I89" s="0"/>
      <c r="J89" s="0"/>
      <c r="M89" s="0"/>
      <c r="O89" s="0"/>
    </row>
    <row r="90" customFormat="false" ht="12.8" hidden="false" customHeight="false" outlineLevel="0" collapsed="false">
      <c r="H90" s="0"/>
      <c r="I90" s="0"/>
      <c r="J90" s="0"/>
      <c r="M90" s="0"/>
      <c r="O90" s="0"/>
    </row>
    <row r="91" customFormat="false" ht="12.8" hidden="false" customHeight="false" outlineLevel="0" collapsed="false">
      <c r="H91" s="0"/>
      <c r="I91" s="0"/>
      <c r="J91" s="0"/>
      <c r="M91" s="0"/>
      <c r="O91" s="0"/>
    </row>
    <row r="92" customFormat="false" ht="12.8" hidden="false" customHeight="false" outlineLevel="0" collapsed="false">
      <c r="H92" s="0"/>
      <c r="I92" s="0"/>
      <c r="J92" s="0"/>
      <c r="M92" s="0"/>
      <c r="O92" s="0"/>
    </row>
    <row r="93" customFormat="false" ht="12.8" hidden="false" customHeight="false" outlineLevel="0" collapsed="false">
      <c r="H93" s="0"/>
      <c r="I93" s="0"/>
      <c r="J93" s="0"/>
      <c r="M93" s="0"/>
      <c r="O93" s="0"/>
    </row>
    <row r="94" customFormat="false" ht="12.8" hidden="false" customHeight="false" outlineLevel="0" collapsed="false">
      <c r="H94" s="0"/>
      <c r="I94" s="0"/>
      <c r="J94" s="0"/>
      <c r="M94" s="0"/>
      <c r="O94" s="0"/>
    </row>
    <row r="95" customFormat="false" ht="12.8" hidden="false" customHeight="false" outlineLevel="0" collapsed="false">
      <c r="H95" s="0"/>
      <c r="I95" s="0"/>
      <c r="J95" s="0"/>
      <c r="M95" s="0"/>
      <c r="O95" s="0"/>
    </row>
    <row r="96" customFormat="false" ht="12.8" hidden="false" customHeight="false" outlineLevel="0" collapsed="false">
      <c r="H96" s="0"/>
      <c r="I96" s="0"/>
      <c r="J96" s="0"/>
      <c r="M96" s="0"/>
      <c r="O96" s="0"/>
    </row>
    <row r="97" customFormat="false" ht="12.8" hidden="false" customHeight="false" outlineLevel="0" collapsed="false">
      <c r="H97" s="0"/>
      <c r="I97" s="0"/>
      <c r="J97" s="0"/>
      <c r="M97" s="0"/>
      <c r="O97" s="0"/>
    </row>
    <row r="98" customFormat="false" ht="12.8" hidden="false" customHeight="false" outlineLevel="0" collapsed="false">
      <c r="H98" s="0"/>
      <c r="I98" s="0"/>
      <c r="J98" s="0"/>
      <c r="M98" s="0"/>
      <c r="O98" s="0"/>
    </row>
    <row r="99" customFormat="false" ht="12.8" hidden="false" customHeight="false" outlineLevel="0" collapsed="false">
      <c r="H99" s="0"/>
      <c r="I99" s="0"/>
      <c r="J99" s="0"/>
      <c r="M99" s="0"/>
      <c r="O99" s="0"/>
    </row>
    <row r="100" customFormat="false" ht="12.8" hidden="false" customHeight="false" outlineLevel="0" collapsed="false">
      <c r="H100" s="0"/>
      <c r="I100" s="0"/>
      <c r="J100" s="0"/>
      <c r="M100" s="0"/>
      <c r="O100" s="0"/>
    </row>
    <row r="101" customFormat="false" ht="12.8" hidden="false" customHeight="false" outlineLevel="0" collapsed="false">
      <c r="H101" s="0"/>
      <c r="I101" s="0"/>
      <c r="J101" s="0"/>
      <c r="M101" s="0"/>
      <c r="O101" s="0"/>
    </row>
    <row r="102" customFormat="false" ht="12.8" hidden="false" customHeight="false" outlineLevel="0" collapsed="false">
      <c r="H102" s="0"/>
      <c r="I102" s="0"/>
      <c r="J102" s="0"/>
      <c r="M102" s="0"/>
      <c r="O102" s="0"/>
    </row>
    <row r="103" customFormat="false" ht="12.8" hidden="false" customHeight="false" outlineLevel="0" collapsed="false">
      <c r="H103" s="0"/>
      <c r="I103" s="0"/>
      <c r="J103" s="0"/>
      <c r="M103" s="0"/>
      <c r="O103" s="0"/>
    </row>
    <row r="104" customFormat="false" ht="12.8" hidden="false" customHeight="false" outlineLevel="0" collapsed="false">
      <c r="H104" s="0"/>
      <c r="I104" s="0"/>
      <c r="J104" s="0"/>
      <c r="M104" s="0"/>
      <c r="O104" s="0"/>
    </row>
    <row r="105" customFormat="false" ht="12.8" hidden="false" customHeight="false" outlineLevel="0" collapsed="false">
      <c r="H105" s="0"/>
      <c r="I105" s="0"/>
      <c r="J105" s="0"/>
      <c r="M105" s="0"/>
      <c r="O105" s="0"/>
    </row>
    <row r="106" customFormat="false" ht="12.8" hidden="false" customHeight="false" outlineLevel="0" collapsed="false">
      <c r="H106" s="0"/>
      <c r="I106" s="0"/>
      <c r="J106" s="0"/>
      <c r="M106" s="0"/>
      <c r="O106" s="0"/>
    </row>
    <row r="107" customFormat="false" ht="12.8" hidden="false" customHeight="false" outlineLevel="0" collapsed="false">
      <c r="H107" s="0"/>
      <c r="I107" s="0"/>
      <c r="J107" s="0"/>
      <c r="M107" s="0"/>
      <c r="O107" s="0"/>
    </row>
    <row r="108" customFormat="false" ht="12.8" hidden="false" customHeight="false" outlineLevel="0" collapsed="false">
      <c r="H108" s="0"/>
      <c r="I108" s="0"/>
      <c r="J108" s="0"/>
      <c r="M108" s="0"/>
      <c r="O108" s="0"/>
    </row>
    <row r="109" customFormat="false" ht="12.8" hidden="false" customHeight="false" outlineLevel="0" collapsed="false">
      <c r="H109" s="0"/>
      <c r="I109" s="0"/>
      <c r="J109" s="0"/>
      <c r="M109" s="0"/>
      <c r="O109" s="0"/>
    </row>
    <row r="110" customFormat="false" ht="12.8" hidden="false" customHeight="false" outlineLevel="0" collapsed="false">
      <c r="H110" s="0"/>
      <c r="I110" s="0"/>
      <c r="J110" s="0"/>
      <c r="M110" s="0"/>
      <c r="O110" s="0"/>
    </row>
    <row r="111" customFormat="false" ht="12.8" hidden="false" customHeight="false" outlineLevel="0" collapsed="false">
      <c r="H111" s="0"/>
      <c r="I111" s="0"/>
      <c r="J111" s="0"/>
      <c r="M111" s="0"/>
      <c r="O111" s="0"/>
    </row>
    <row r="112" customFormat="false" ht="12.8" hidden="false" customHeight="false" outlineLevel="0" collapsed="false">
      <c r="H112" s="0"/>
      <c r="I112" s="0"/>
      <c r="J112" s="0"/>
      <c r="M112" s="0"/>
      <c r="O112" s="0"/>
    </row>
    <row r="113" customFormat="false" ht="12.8" hidden="false" customHeight="false" outlineLevel="0" collapsed="false">
      <c r="H113" s="0"/>
      <c r="I113" s="0"/>
      <c r="J113" s="0"/>
      <c r="M113" s="0"/>
      <c r="O113" s="0"/>
    </row>
    <row r="114" customFormat="false" ht="12.8" hidden="false" customHeight="false" outlineLevel="0" collapsed="false">
      <c r="H114" s="0"/>
      <c r="I114" s="0"/>
      <c r="J114" s="0"/>
      <c r="M114" s="0"/>
      <c r="O114" s="0"/>
    </row>
    <row r="115" customFormat="false" ht="12.8" hidden="false" customHeight="false" outlineLevel="0" collapsed="false">
      <c r="H115" s="0"/>
      <c r="I115" s="0"/>
      <c r="J115" s="0"/>
      <c r="M115" s="0"/>
      <c r="O115" s="0"/>
    </row>
    <row r="116" customFormat="false" ht="12.8" hidden="false" customHeight="false" outlineLevel="0" collapsed="false">
      <c r="H116" s="0"/>
      <c r="I116" s="0"/>
      <c r="J116" s="0"/>
      <c r="M116" s="0"/>
      <c r="O116" s="0"/>
    </row>
    <row r="117" customFormat="false" ht="12.8" hidden="false" customHeight="false" outlineLevel="0" collapsed="false">
      <c r="H117" s="0"/>
      <c r="I117" s="0"/>
      <c r="J117" s="0"/>
      <c r="M117" s="0"/>
      <c r="O117" s="0"/>
    </row>
    <row r="118" customFormat="false" ht="12.8" hidden="false" customHeight="false" outlineLevel="0" collapsed="false">
      <c r="H118" s="0"/>
      <c r="I118" s="0"/>
      <c r="J118" s="0"/>
      <c r="M118" s="0"/>
      <c r="O118" s="0"/>
    </row>
    <row r="119" customFormat="false" ht="12.8" hidden="false" customHeight="false" outlineLevel="0" collapsed="false">
      <c r="H119" s="0"/>
      <c r="I119" s="0"/>
      <c r="J119" s="0"/>
      <c r="M119" s="0"/>
      <c r="O119" s="0"/>
    </row>
    <row r="120" customFormat="false" ht="12.8" hidden="false" customHeight="false" outlineLevel="0" collapsed="false">
      <c r="H120" s="0"/>
      <c r="I120" s="0"/>
      <c r="J120" s="0"/>
      <c r="M120" s="0"/>
      <c r="O120" s="0"/>
    </row>
    <row r="121" customFormat="false" ht="12.8" hidden="false" customHeight="false" outlineLevel="0" collapsed="false">
      <c r="H121" s="0"/>
      <c r="I121" s="0"/>
      <c r="J121" s="0"/>
      <c r="M121" s="0"/>
      <c r="O121" s="0"/>
    </row>
    <row r="122" customFormat="false" ht="12.8" hidden="false" customHeight="false" outlineLevel="0" collapsed="false">
      <c r="H122" s="0"/>
      <c r="I122" s="0"/>
      <c r="J122" s="0"/>
      <c r="M122" s="0"/>
      <c r="O122" s="0"/>
    </row>
    <row r="123" customFormat="false" ht="12.8" hidden="false" customHeight="false" outlineLevel="0" collapsed="false">
      <c r="H123" s="0"/>
      <c r="I123" s="0"/>
      <c r="J123" s="0"/>
      <c r="M123" s="0"/>
      <c r="O123" s="0"/>
    </row>
    <row r="124" customFormat="false" ht="12.8" hidden="false" customHeight="false" outlineLevel="0" collapsed="false">
      <c r="H124" s="0"/>
      <c r="I124" s="0"/>
      <c r="J124" s="0"/>
      <c r="M124" s="0"/>
      <c r="O124" s="0"/>
    </row>
    <row r="125" customFormat="false" ht="12.8" hidden="false" customHeight="false" outlineLevel="0" collapsed="false">
      <c r="H125" s="0"/>
      <c r="I125" s="0"/>
      <c r="J125" s="0"/>
      <c r="M125" s="0"/>
      <c r="O125" s="0"/>
    </row>
    <row r="126" customFormat="false" ht="12.8" hidden="false" customHeight="false" outlineLevel="0" collapsed="false">
      <c r="H126" s="0"/>
      <c r="I126" s="0"/>
      <c r="J126" s="0"/>
      <c r="M126" s="0"/>
      <c r="O126" s="0"/>
    </row>
    <row r="127" customFormat="false" ht="12.8" hidden="false" customHeight="false" outlineLevel="0" collapsed="false">
      <c r="H127" s="0"/>
      <c r="I127" s="0"/>
      <c r="J127" s="0"/>
      <c r="M127" s="0"/>
      <c r="O127" s="0"/>
    </row>
    <row r="128" customFormat="false" ht="12.8" hidden="false" customHeight="false" outlineLevel="0" collapsed="false">
      <c r="H128" s="0"/>
      <c r="I128" s="0"/>
      <c r="J128" s="0"/>
      <c r="M128" s="0"/>
      <c r="O128" s="0"/>
    </row>
    <row r="129" customFormat="false" ht="12.8" hidden="false" customHeight="false" outlineLevel="0" collapsed="false">
      <c r="H129" s="0"/>
      <c r="I129" s="0"/>
      <c r="J129" s="0"/>
      <c r="M129" s="0"/>
      <c r="O129" s="0"/>
    </row>
    <row r="130" customFormat="false" ht="12.8" hidden="false" customHeight="false" outlineLevel="0" collapsed="false">
      <c r="H130" s="0"/>
      <c r="I130" s="0"/>
      <c r="J130" s="0"/>
      <c r="M130" s="0"/>
      <c r="O130" s="0"/>
    </row>
    <row r="131" customFormat="false" ht="12.8" hidden="false" customHeight="false" outlineLevel="0" collapsed="false">
      <c r="H131" s="0"/>
      <c r="I131" s="0"/>
      <c r="J131" s="0"/>
      <c r="M131" s="0"/>
      <c r="O131" s="0"/>
    </row>
    <row r="132" customFormat="false" ht="12.8" hidden="false" customHeight="false" outlineLevel="0" collapsed="false">
      <c r="H132" s="0"/>
      <c r="I132" s="0"/>
      <c r="J132" s="0"/>
      <c r="M132" s="0"/>
      <c r="O132" s="0"/>
    </row>
    <row r="133" customFormat="false" ht="12.8" hidden="false" customHeight="false" outlineLevel="0" collapsed="false">
      <c r="H133" s="0"/>
      <c r="I133" s="0"/>
      <c r="J133" s="0"/>
      <c r="M133" s="0"/>
      <c r="O133" s="0"/>
    </row>
    <row r="134" customFormat="false" ht="12.8" hidden="false" customHeight="false" outlineLevel="0" collapsed="false">
      <c r="H134" s="0"/>
      <c r="I134" s="0"/>
      <c r="J134" s="0"/>
      <c r="M134" s="0"/>
      <c r="O134" s="0"/>
    </row>
    <row r="135" customFormat="false" ht="12.8" hidden="false" customHeight="false" outlineLevel="0" collapsed="false">
      <c r="H135" s="0"/>
      <c r="I135" s="0"/>
      <c r="J135" s="0"/>
      <c r="M135" s="0"/>
      <c r="O135" s="0"/>
    </row>
    <row r="136" customFormat="false" ht="12.8" hidden="false" customHeight="false" outlineLevel="0" collapsed="false">
      <c r="H136" s="0"/>
      <c r="I136" s="0"/>
      <c r="J136" s="0"/>
      <c r="M136" s="0"/>
      <c r="O136" s="0"/>
    </row>
    <row r="137" customFormat="false" ht="12.8" hidden="false" customHeight="false" outlineLevel="0" collapsed="false">
      <c r="H137" s="0"/>
      <c r="I137" s="0"/>
      <c r="J137" s="0"/>
      <c r="M137" s="0"/>
      <c r="O137" s="0"/>
    </row>
    <row r="138" customFormat="false" ht="12.8" hidden="false" customHeight="false" outlineLevel="0" collapsed="false">
      <c r="H138" s="0"/>
      <c r="I138" s="0"/>
      <c r="J138" s="0"/>
      <c r="M138" s="0"/>
      <c r="O138" s="0"/>
    </row>
    <row r="139" customFormat="false" ht="12.8" hidden="false" customHeight="false" outlineLevel="0" collapsed="false">
      <c r="H139" s="0"/>
      <c r="I139" s="0"/>
      <c r="J139" s="0"/>
      <c r="M139" s="0"/>
      <c r="O139" s="0"/>
    </row>
    <row r="140" customFormat="false" ht="12.8" hidden="false" customHeight="false" outlineLevel="0" collapsed="false">
      <c r="H140" s="0"/>
      <c r="I140" s="0"/>
      <c r="J140" s="0"/>
      <c r="M140" s="0"/>
      <c r="O140" s="0"/>
    </row>
    <row r="141" customFormat="false" ht="12.8" hidden="false" customHeight="false" outlineLevel="0" collapsed="false">
      <c r="H141" s="0"/>
      <c r="I141" s="0"/>
      <c r="J141" s="0"/>
      <c r="M141" s="0"/>
      <c r="O141" s="0"/>
    </row>
    <row r="142" customFormat="false" ht="12.8" hidden="false" customHeight="false" outlineLevel="0" collapsed="false">
      <c r="H142" s="0"/>
      <c r="I142" s="0"/>
      <c r="J142" s="0"/>
      <c r="M142" s="0"/>
      <c r="O142" s="0"/>
    </row>
    <row r="143" customFormat="false" ht="12.8" hidden="false" customHeight="false" outlineLevel="0" collapsed="false">
      <c r="H143" s="0"/>
      <c r="I143" s="0"/>
      <c r="J143" s="0"/>
      <c r="M143" s="0"/>
      <c r="O143" s="0"/>
    </row>
    <row r="144" customFormat="false" ht="12.8" hidden="false" customHeight="false" outlineLevel="0" collapsed="false">
      <c r="H144" s="0"/>
      <c r="I144" s="0"/>
      <c r="J144" s="0"/>
      <c r="M144" s="0"/>
      <c r="O144" s="0"/>
    </row>
    <row r="145" customFormat="false" ht="12.8" hidden="false" customHeight="false" outlineLevel="0" collapsed="false">
      <c r="H145" s="0"/>
      <c r="I145" s="0"/>
      <c r="J145" s="0"/>
      <c r="M145" s="0"/>
      <c r="O145" s="0"/>
    </row>
    <row r="146" customFormat="false" ht="12.8" hidden="false" customHeight="false" outlineLevel="0" collapsed="false">
      <c r="H146" s="0"/>
      <c r="I146" s="0"/>
      <c r="J146" s="0"/>
      <c r="M146" s="0"/>
      <c r="O146" s="0"/>
    </row>
    <row r="147" customFormat="false" ht="12.8" hidden="false" customHeight="false" outlineLevel="0" collapsed="false">
      <c r="H147" s="0"/>
      <c r="I147" s="0"/>
      <c r="J147" s="0"/>
      <c r="M147" s="0"/>
      <c r="O147" s="0"/>
    </row>
    <row r="148" customFormat="false" ht="12.8" hidden="false" customHeight="false" outlineLevel="0" collapsed="false">
      <c r="H148" s="0"/>
      <c r="I148" s="0"/>
      <c r="J148" s="0"/>
      <c r="M148" s="0"/>
      <c r="O148" s="0"/>
    </row>
    <row r="149" customFormat="false" ht="12.8" hidden="false" customHeight="false" outlineLevel="0" collapsed="false">
      <c r="H149" s="0"/>
      <c r="I149" s="0"/>
      <c r="J149" s="0"/>
      <c r="M149" s="0"/>
      <c r="O149" s="0"/>
    </row>
    <row r="150" customFormat="false" ht="12.8" hidden="false" customHeight="false" outlineLevel="0" collapsed="false">
      <c r="H150" s="0"/>
      <c r="I150" s="0"/>
      <c r="J150" s="0"/>
      <c r="M150" s="0"/>
      <c r="O150" s="0"/>
    </row>
    <row r="151" customFormat="false" ht="12.8" hidden="false" customHeight="false" outlineLevel="0" collapsed="false">
      <c r="H151" s="0"/>
      <c r="I151" s="0"/>
      <c r="J151" s="0"/>
      <c r="M151" s="0"/>
      <c r="O151" s="0"/>
    </row>
    <row r="152" customFormat="false" ht="12.8" hidden="false" customHeight="false" outlineLevel="0" collapsed="false">
      <c r="H152" s="0"/>
      <c r="I152" s="0"/>
      <c r="J152" s="0"/>
      <c r="M152" s="0"/>
      <c r="O152" s="0"/>
    </row>
    <row r="153" customFormat="false" ht="12.8" hidden="false" customHeight="false" outlineLevel="0" collapsed="false">
      <c r="H153" s="0"/>
      <c r="I153" s="0"/>
      <c r="J153" s="0"/>
      <c r="M153" s="0"/>
      <c r="O153" s="0"/>
    </row>
    <row r="154" customFormat="false" ht="12.8" hidden="false" customHeight="false" outlineLevel="0" collapsed="false">
      <c r="H154" s="0"/>
      <c r="I154" s="0"/>
      <c r="J154" s="0"/>
      <c r="M154" s="0"/>
      <c r="O154" s="0"/>
    </row>
    <row r="155" customFormat="false" ht="12.8" hidden="false" customHeight="false" outlineLevel="0" collapsed="false">
      <c r="H155" s="0"/>
      <c r="I155" s="0"/>
      <c r="J155" s="0"/>
      <c r="M155" s="0"/>
      <c r="O155" s="0"/>
    </row>
    <row r="156" customFormat="false" ht="12.8" hidden="false" customHeight="false" outlineLevel="0" collapsed="false">
      <c r="H156" s="0"/>
      <c r="I156" s="0"/>
      <c r="J156" s="0"/>
      <c r="M156" s="0"/>
      <c r="O156" s="0"/>
    </row>
    <row r="157" customFormat="false" ht="12.8" hidden="false" customHeight="false" outlineLevel="0" collapsed="false">
      <c r="H157" s="0"/>
      <c r="I157" s="0"/>
      <c r="J157" s="0"/>
      <c r="M157" s="0"/>
      <c r="O157" s="0"/>
    </row>
    <row r="158" customFormat="false" ht="12.8" hidden="false" customHeight="false" outlineLevel="0" collapsed="false">
      <c r="H158" s="0"/>
      <c r="I158" s="0"/>
      <c r="J158" s="0"/>
      <c r="M158" s="0"/>
      <c r="O158" s="0"/>
    </row>
    <row r="159" customFormat="false" ht="12.8" hidden="false" customHeight="false" outlineLevel="0" collapsed="false">
      <c r="H159" s="0"/>
      <c r="I159" s="0"/>
      <c r="J159" s="0"/>
      <c r="M159" s="0"/>
      <c r="O159" s="0"/>
    </row>
    <row r="160" customFormat="false" ht="12.8" hidden="false" customHeight="false" outlineLevel="0" collapsed="false">
      <c r="H160" s="0"/>
      <c r="I160" s="0"/>
      <c r="J160" s="0"/>
      <c r="M160" s="0"/>
      <c r="O160" s="0"/>
    </row>
    <row r="161" customFormat="false" ht="12.8" hidden="false" customHeight="false" outlineLevel="0" collapsed="false">
      <c r="H161" s="0"/>
      <c r="I161" s="0"/>
      <c r="J161" s="0"/>
      <c r="M161" s="0"/>
      <c r="O161" s="0"/>
    </row>
    <row r="162" customFormat="false" ht="12.8" hidden="false" customHeight="false" outlineLevel="0" collapsed="false">
      <c r="H162" s="0"/>
      <c r="I162" s="0"/>
      <c r="J162" s="0"/>
      <c r="M162" s="0"/>
      <c r="O162" s="0"/>
    </row>
    <row r="163" customFormat="false" ht="12.8" hidden="false" customHeight="false" outlineLevel="0" collapsed="false">
      <c r="H163" s="0"/>
      <c r="I163" s="0"/>
      <c r="J163" s="0"/>
      <c r="M163" s="0"/>
      <c r="O163" s="0"/>
    </row>
    <row r="164" customFormat="false" ht="12.8" hidden="false" customHeight="false" outlineLevel="0" collapsed="false">
      <c r="H164" s="0"/>
      <c r="I164" s="0"/>
      <c r="J164" s="0"/>
      <c r="M164" s="0"/>
      <c r="O164" s="0"/>
    </row>
    <row r="165" customFormat="false" ht="12.8" hidden="false" customHeight="false" outlineLevel="0" collapsed="false">
      <c r="H165" s="0"/>
      <c r="I165" s="0"/>
      <c r="J165" s="0"/>
      <c r="M165" s="0"/>
      <c r="O165" s="0"/>
    </row>
    <row r="166" customFormat="false" ht="12.8" hidden="false" customHeight="false" outlineLevel="0" collapsed="false">
      <c r="H166" s="0"/>
      <c r="I166" s="0"/>
      <c r="J166" s="0"/>
      <c r="M166" s="0"/>
      <c r="O166" s="0"/>
    </row>
    <row r="167" customFormat="false" ht="12.8" hidden="false" customHeight="false" outlineLevel="0" collapsed="false">
      <c r="H167" s="0"/>
      <c r="I167" s="0"/>
      <c r="J167" s="0"/>
      <c r="M167" s="0"/>
      <c r="O167" s="0"/>
    </row>
    <row r="168" customFormat="false" ht="12.8" hidden="false" customHeight="false" outlineLevel="0" collapsed="false">
      <c r="H168" s="0"/>
      <c r="I168" s="0"/>
      <c r="J168" s="0"/>
      <c r="M168" s="0"/>
      <c r="O168" s="0"/>
    </row>
    <row r="169" customFormat="false" ht="12.8" hidden="false" customHeight="false" outlineLevel="0" collapsed="false">
      <c r="H169" s="0"/>
      <c r="I169" s="0"/>
      <c r="J169" s="0"/>
      <c r="M169" s="0"/>
      <c r="O169" s="0"/>
    </row>
    <row r="170" customFormat="false" ht="12.8" hidden="false" customHeight="false" outlineLevel="0" collapsed="false">
      <c r="H170" s="0"/>
      <c r="I170" s="0"/>
      <c r="J170" s="0"/>
      <c r="M170" s="0"/>
      <c r="O170" s="0"/>
    </row>
    <row r="171" customFormat="false" ht="12.8" hidden="false" customHeight="false" outlineLevel="0" collapsed="false">
      <c r="H171" s="0"/>
      <c r="I171" s="0"/>
      <c r="J171" s="0"/>
      <c r="M171" s="0"/>
      <c r="O171" s="0"/>
    </row>
    <row r="172" customFormat="false" ht="12.8" hidden="false" customHeight="false" outlineLevel="0" collapsed="false">
      <c r="H172" s="0"/>
      <c r="I172" s="0"/>
      <c r="J172" s="0"/>
      <c r="M172" s="0"/>
      <c r="O172" s="0"/>
    </row>
    <row r="173" customFormat="false" ht="12.8" hidden="false" customHeight="false" outlineLevel="0" collapsed="false">
      <c r="H173" s="0"/>
      <c r="I173" s="0"/>
      <c r="J173" s="0"/>
      <c r="M173" s="0"/>
      <c r="O173" s="0"/>
    </row>
    <row r="174" customFormat="false" ht="12.8" hidden="false" customHeight="false" outlineLevel="0" collapsed="false">
      <c r="H174" s="0"/>
      <c r="I174" s="0"/>
      <c r="J174" s="0"/>
      <c r="M174" s="0"/>
      <c r="O174" s="0"/>
    </row>
    <row r="175" customFormat="false" ht="12.8" hidden="false" customHeight="false" outlineLevel="0" collapsed="false">
      <c r="H175" s="0"/>
      <c r="I175" s="0"/>
      <c r="J175" s="0"/>
      <c r="M175" s="0"/>
      <c r="O175" s="0"/>
    </row>
    <row r="176" customFormat="false" ht="12.8" hidden="false" customHeight="false" outlineLevel="0" collapsed="false">
      <c r="H176" s="0"/>
      <c r="I176" s="0"/>
      <c r="J176" s="0"/>
      <c r="M176" s="0"/>
      <c r="O176" s="0"/>
    </row>
    <row r="177" customFormat="false" ht="12.8" hidden="false" customHeight="false" outlineLevel="0" collapsed="false">
      <c r="H177" s="0"/>
      <c r="I177" s="0"/>
      <c r="J177" s="0"/>
      <c r="M177" s="0"/>
      <c r="O177" s="0"/>
    </row>
    <row r="178" customFormat="false" ht="12.8" hidden="false" customHeight="false" outlineLevel="0" collapsed="false">
      <c r="H178" s="0"/>
      <c r="I178" s="0"/>
      <c r="J178" s="0"/>
      <c r="M178" s="0"/>
      <c r="O178" s="0"/>
    </row>
    <row r="179" customFormat="false" ht="12.8" hidden="false" customHeight="false" outlineLevel="0" collapsed="false">
      <c r="H179" s="0"/>
      <c r="I179" s="0"/>
      <c r="J179" s="0"/>
      <c r="M179" s="0"/>
      <c r="O179" s="0"/>
    </row>
    <row r="180" customFormat="false" ht="12.8" hidden="false" customHeight="false" outlineLevel="0" collapsed="false">
      <c r="H180" s="0"/>
      <c r="I180" s="0"/>
      <c r="J180" s="0"/>
      <c r="M180" s="0"/>
      <c r="O180" s="0"/>
    </row>
    <row r="181" customFormat="false" ht="12.8" hidden="false" customHeight="false" outlineLevel="0" collapsed="false">
      <c r="H181" s="0"/>
      <c r="I181" s="0"/>
      <c r="J181" s="0"/>
      <c r="M181" s="0"/>
      <c r="O181" s="0"/>
    </row>
    <row r="182" customFormat="false" ht="12.8" hidden="false" customHeight="false" outlineLevel="0" collapsed="false">
      <c r="H182" s="0"/>
      <c r="I182" s="0"/>
      <c r="J182" s="0"/>
      <c r="M182" s="0"/>
      <c r="O182" s="0"/>
    </row>
    <row r="183" customFormat="false" ht="12.8" hidden="false" customHeight="false" outlineLevel="0" collapsed="false">
      <c r="H183" s="0"/>
      <c r="I183" s="0"/>
      <c r="J183" s="0"/>
      <c r="M183" s="0"/>
      <c r="O183" s="0"/>
    </row>
    <row r="184" customFormat="false" ht="12.8" hidden="false" customHeight="false" outlineLevel="0" collapsed="false">
      <c r="H184" s="0"/>
      <c r="I184" s="0"/>
      <c r="J184" s="0"/>
      <c r="M184" s="0"/>
      <c r="O184" s="0"/>
    </row>
    <row r="185" customFormat="false" ht="12.8" hidden="false" customHeight="false" outlineLevel="0" collapsed="false">
      <c r="H185" s="0"/>
      <c r="I185" s="0"/>
      <c r="J185" s="0"/>
      <c r="M185" s="0"/>
      <c r="O185" s="0"/>
    </row>
    <row r="186" customFormat="false" ht="12.8" hidden="false" customHeight="false" outlineLevel="0" collapsed="false">
      <c r="H186" s="0"/>
      <c r="I186" s="0"/>
      <c r="J186" s="0"/>
      <c r="M186" s="0"/>
      <c r="O186" s="0"/>
    </row>
    <row r="187" customFormat="false" ht="12.8" hidden="false" customHeight="false" outlineLevel="0" collapsed="false">
      <c r="H187" s="0"/>
      <c r="I187" s="0"/>
      <c r="J187" s="0"/>
      <c r="M187" s="0"/>
      <c r="O187" s="0"/>
    </row>
    <row r="188" customFormat="false" ht="12.8" hidden="false" customHeight="false" outlineLevel="0" collapsed="false">
      <c r="H188" s="0"/>
      <c r="I188" s="0"/>
      <c r="J188" s="0"/>
      <c r="M188" s="0"/>
      <c r="O188" s="0"/>
    </row>
    <row r="189" customFormat="false" ht="12.8" hidden="false" customHeight="false" outlineLevel="0" collapsed="false">
      <c r="H189" s="0"/>
      <c r="I189" s="0"/>
      <c r="J189" s="0"/>
      <c r="M189" s="0"/>
      <c r="O189" s="0"/>
    </row>
    <row r="190" customFormat="false" ht="12.8" hidden="false" customHeight="false" outlineLevel="0" collapsed="false">
      <c r="H190" s="0"/>
      <c r="I190" s="0"/>
      <c r="J190" s="0"/>
      <c r="M190" s="0"/>
      <c r="O190" s="0"/>
    </row>
    <row r="191" customFormat="false" ht="12.8" hidden="false" customHeight="false" outlineLevel="0" collapsed="false">
      <c r="H191" s="0"/>
      <c r="I191" s="0"/>
      <c r="J191" s="0"/>
      <c r="M191" s="0"/>
      <c r="O191" s="0"/>
    </row>
    <row r="192" customFormat="false" ht="12.8" hidden="false" customHeight="false" outlineLevel="0" collapsed="false">
      <c r="H192" s="0"/>
      <c r="I192" s="0"/>
      <c r="J192" s="0"/>
      <c r="M192" s="0"/>
      <c r="O192" s="0"/>
    </row>
    <row r="193" customFormat="false" ht="12.8" hidden="false" customHeight="false" outlineLevel="0" collapsed="false">
      <c r="H193" s="0"/>
      <c r="I193" s="0"/>
      <c r="J193" s="0"/>
      <c r="M193" s="0"/>
      <c r="O193" s="0"/>
    </row>
    <row r="194" customFormat="false" ht="12.8" hidden="false" customHeight="false" outlineLevel="0" collapsed="false">
      <c r="H194" s="0"/>
      <c r="I194" s="0"/>
      <c r="J194" s="0"/>
      <c r="M194" s="0"/>
      <c r="O194" s="0"/>
    </row>
    <row r="195" customFormat="false" ht="12.8" hidden="false" customHeight="false" outlineLevel="0" collapsed="false">
      <c r="H195" s="0"/>
      <c r="I195" s="0"/>
      <c r="J195" s="0"/>
      <c r="M195" s="0"/>
      <c r="O195" s="0"/>
    </row>
    <row r="196" customFormat="false" ht="12.8" hidden="false" customHeight="false" outlineLevel="0" collapsed="false">
      <c r="H196" s="0"/>
      <c r="I196" s="0"/>
      <c r="J196" s="0"/>
      <c r="M196" s="0"/>
      <c r="O196" s="0"/>
    </row>
    <row r="197" customFormat="false" ht="12.8" hidden="false" customHeight="false" outlineLevel="0" collapsed="false">
      <c r="H197" s="0"/>
      <c r="I197" s="0"/>
      <c r="J197" s="0"/>
      <c r="M197" s="0"/>
      <c r="O197" s="0"/>
    </row>
    <row r="198" customFormat="false" ht="12.8" hidden="false" customHeight="false" outlineLevel="0" collapsed="false">
      <c r="H198" s="0"/>
      <c r="I198" s="0"/>
      <c r="J198" s="0"/>
      <c r="M198" s="0"/>
      <c r="O198" s="0"/>
    </row>
    <row r="199" customFormat="false" ht="12.8" hidden="false" customHeight="false" outlineLevel="0" collapsed="false">
      <c r="H199" s="0"/>
      <c r="I199" s="0"/>
      <c r="J199" s="0"/>
      <c r="M199" s="0"/>
      <c r="O199" s="0"/>
    </row>
    <row r="200" customFormat="false" ht="12.8" hidden="false" customHeight="false" outlineLevel="0" collapsed="false">
      <c r="H200" s="0"/>
      <c r="I200" s="0"/>
      <c r="J200" s="0"/>
      <c r="M200" s="0"/>
      <c r="O200" s="0"/>
    </row>
    <row r="201" customFormat="false" ht="12.8" hidden="false" customHeight="false" outlineLevel="0" collapsed="false">
      <c r="H201" s="0"/>
      <c r="I201" s="0"/>
      <c r="J201" s="0"/>
      <c r="M201" s="0"/>
      <c r="O201" s="0"/>
    </row>
    <row r="202" customFormat="false" ht="12.8" hidden="false" customHeight="false" outlineLevel="0" collapsed="false">
      <c r="H202" s="0"/>
      <c r="I202" s="0"/>
      <c r="J202" s="0"/>
      <c r="M202" s="0"/>
      <c r="O202" s="0"/>
    </row>
    <row r="203" customFormat="false" ht="12.8" hidden="false" customHeight="false" outlineLevel="0" collapsed="false">
      <c r="H203" s="0"/>
      <c r="I203" s="0"/>
      <c r="J203" s="0"/>
      <c r="M203" s="0"/>
      <c r="O203" s="0"/>
    </row>
    <row r="204" customFormat="false" ht="12.8" hidden="false" customHeight="false" outlineLevel="0" collapsed="false">
      <c r="H204" s="0"/>
      <c r="I204" s="0"/>
      <c r="J204" s="0"/>
      <c r="M204" s="0"/>
      <c r="O204" s="0"/>
    </row>
    <row r="205" customFormat="false" ht="12.8" hidden="false" customHeight="false" outlineLevel="0" collapsed="false">
      <c r="H205" s="0"/>
      <c r="I205" s="0"/>
      <c r="J205" s="0"/>
      <c r="M205" s="0"/>
      <c r="O205" s="0"/>
    </row>
    <row r="206" customFormat="false" ht="12.8" hidden="false" customHeight="false" outlineLevel="0" collapsed="false">
      <c r="H206" s="0"/>
      <c r="I206" s="0"/>
      <c r="J206" s="0"/>
      <c r="M206" s="0"/>
      <c r="O206" s="0"/>
    </row>
    <row r="207" customFormat="false" ht="12.8" hidden="false" customHeight="false" outlineLevel="0" collapsed="false">
      <c r="H207" s="0"/>
      <c r="I207" s="0"/>
      <c r="J207" s="0"/>
      <c r="M207" s="0"/>
      <c r="O207" s="0"/>
    </row>
    <row r="208" customFormat="false" ht="12.8" hidden="false" customHeight="false" outlineLevel="0" collapsed="false">
      <c r="H208" s="0"/>
      <c r="I208" s="0"/>
      <c r="J208" s="0"/>
      <c r="M208" s="0"/>
      <c r="O208" s="0"/>
    </row>
    <row r="209" customFormat="false" ht="12.8" hidden="false" customHeight="false" outlineLevel="0" collapsed="false">
      <c r="H209" s="0"/>
      <c r="I209" s="0"/>
      <c r="J209" s="0"/>
      <c r="M209" s="0"/>
      <c r="O209" s="0"/>
    </row>
    <row r="210" customFormat="false" ht="12.8" hidden="false" customHeight="false" outlineLevel="0" collapsed="false">
      <c r="H210" s="0"/>
      <c r="I210" s="0"/>
      <c r="J210" s="0"/>
      <c r="M210" s="0"/>
      <c r="O210" s="0"/>
    </row>
    <row r="211" customFormat="false" ht="12.8" hidden="false" customHeight="false" outlineLevel="0" collapsed="false">
      <c r="H211" s="0"/>
      <c r="I211" s="0"/>
      <c r="J211" s="0"/>
      <c r="M211" s="0"/>
      <c r="O211" s="0"/>
    </row>
    <row r="212" customFormat="false" ht="12.8" hidden="false" customHeight="false" outlineLevel="0" collapsed="false">
      <c r="H212" s="0"/>
      <c r="I212" s="0"/>
      <c r="J212" s="0"/>
      <c r="M212" s="0"/>
      <c r="O212" s="0"/>
    </row>
    <row r="213" customFormat="false" ht="12.8" hidden="false" customHeight="false" outlineLevel="0" collapsed="false">
      <c r="H213" s="0"/>
      <c r="I213" s="0"/>
      <c r="J213" s="0"/>
      <c r="M213" s="0"/>
      <c r="O213" s="0"/>
    </row>
    <row r="214" customFormat="false" ht="12.8" hidden="false" customHeight="false" outlineLevel="0" collapsed="false">
      <c r="H214" s="0"/>
      <c r="I214" s="0"/>
      <c r="J214" s="0"/>
      <c r="M214" s="0"/>
      <c r="O214" s="0"/>
    </row>
    <row r="215" customFormat="false" ht="12.8" hidden="false" customHeight="false" outlineLevel="0" collapsed="false">
      <c r="H215" s="0"/>
      <c r="I215" s="0"/>
      <c r="J215" s="0"/>
      <c r="M215" s="0"/>
      <c r="O215" s="0"/>
    </row>
    <row r="216" customFormat="false" ht="12.8" hidden="false" customHeight="false" outlineLevel="0" collapsed="false">
      <c r="H216" s="0"/>
      <c r="I216" s="0"/>
      <c r="J216" s="0"/>
      <c r="M216" s="0"/>
      <c r="O216" s="0"/>
    </row>
    <row r="217" customFormat="false" ht="12.8" hidden="false" customHeight="false" outlineLevel="0" collapsed="false">
      <c r="H217" s="0"/>
      <c r="I217" s="0"/>
      <c r="J217" s="0"/>
      <c r="M217" s="0"/>
      <c r="O217" s="0"/>
    </row>
    <row r="218" customFormat="false" ht="12.8" hidden="false" customHeight="false" outlineLevel="0" collapsed="false">
      <c r="H218" s="0"/>
      <c r="I218" s="0"/>
      <c r="J218" s="0"/>
      <c r="M218" s="0"/>
      <c r="O218" s="0"/>
    </row>
    <row r="219" customFormat="false" ht="12.8" hidden="false" customHeight="false" outlineLevel="0" collapsed="false">
      <c r="H219" s="0"/>
      <c r="I219" s="0"/>
      <c r="J219" s="0"/>
      <c r="M219" s="0"/>
      <c r="O219" s="0"/>
    </row>
    <row r="220" customFormat="false" ht="12.8" hidden="false" customHeight="false" outlineLevel="0" collapsed="false">
      <c r="H220" s="0"/>
      <c r="I220" s="0"/>
      <c r="J220" s="0"/>
      <c r="M220" s="0"/>
      <c r="O220" s="0"/>
    </row>
    <row r="221" customFormat="false" ht="12.8" hidden="false" customHeight="false" outlineLevel="0" collapsed="false">
      <c r="H221" s="0"/>
      <c r="I221" s="0"/>
      <c r="J221" s="0"/>
      <c r="M221" s="0"/>
      <c r="O221" s="0"/>
    </row>
    <row r="222" customFormat="false" ht="12.8" hidden="false" customHeight="false" outlineLevel="0" collapsed="false">
      <c r="H222" s="0"/>
      <c r="I222" s="0"/>
      <c r="J222" s="0"/>
      <c r="M222" s="0"/>
      <c r="O222" s="0"/>
    </row>
    <row r="223" customFormat="false" ht="12.8" hidden="false" customHeight="false" outlineLevel="0" collapsed="false">
      <c r="H223" s="0"/>
      <c r="I223" s="0"/>
      <c r="J223" s="0"/>
      <c r="M223" s="0"/>
      <c r="O223" s="0"/>
    </row>
    <row r="224" customFormat="false" ht="12.8" hidden="false" customHeight="false" outlineLevel="0" collapsed="false">
      <c r="H224" s="0"/>
      <c r="I224" s="0"/>
      <c r="J224" s="0"/>
      <c r="M224" s="0"/>
      <c r="O224" s="0"/>
    </row>
    <row r="225" customFormat="false" ht="12.8" hidden="false" customHeight="false" outlineLevel="0" collapsed="false">
      <c r="H225" s="0"/>
      <c r="I225" s="0"/>
      <c r="J225" s="0"/>
      <c r="M225" s="0"/>
      <c r="O225" s="0"/>
    </row>
    <row r="226" customFormat="false" ht="12.8" hidden="false" customHeight="false" outlineLevel="0" collapsed="false">
      <c r="H226" s="0"/>
      <c r="I226" s="0"/>
      <c r="J226" s="0"/>
      <c r="M226" s="0"/>
      <c r="O226" s="0"/>
    </row>
    <row r="227" customFormat="false" ht="12.8" hidden="false" customHeight="false" outlineLevel="0" collapsed="false">
      <c r="H227" s="0"/>
      <c r="I227" s="0"/>
      <c r="J227" s="0"/>
      <c r="M227" s="0"/>
      <c r="O227" s="0"/>
    </row>
    <row r="228" customFormat="false" ht="12.8" hidden="false" customHeight="false" outlineLevel="0" collapsed="false">
      <c r="H228" s="0"/>
      <c r="I228" s="0"/>
      <c r="J228" s="0"/>
      <c r="M228" s="0"/>
      <c r="O228" s="0"/>
    </row>
    <row r="229" customFormat="false" ht="12.8" hidden="false" customHeight="false" outlineLevel="0" collapsed="false">
      <c r="H229" s="0"/>
      <c r="I229" s="0"/>
      <c r="J229" s="0"/>
      <c r="M229" s="0"/>
      <c r="O229" s="0"/>
    </row>
    <row r="230" customFormat="false" ht="12.8" hidden="false" customHeight="false" outlineLevel="0" collapsed="false">
      <c r="H230" s="0"/>
      <c r="I230" s="0"/>
      <c r="J230" s="0"/>
      <c r="M230" s="0"/>
      <c r="O230" s="0"/>
    </row>
    <row r="231" customFormat="false" ht="12.8" hidden="false" customHeight="false" outlineLevel="0" collapsed="false">
      <c r="H231" s="0"/>
      <c r="I231" s="0"/>
      <c r="J231" s="0"/>
      <c r="M231" s="0"/>
      <c r="O231" s="0"/>
    </row>
    <row r="232" customFormat="false" ht="12.8" hidden="false" customHeight="false" outlineLevel="0" collapsed="false">
      <c r="H232" s="0"/>
      <c r="I232" s="0"/>
      <c r="J232" s="0"/>
      <c r="M232" s="0"/>
      <c r="O232" s="0"/>
    </row>
    <row r="233" customFormat="false" ht="12.8" hidden="false" customHeight="false" outlineLevel="0" collapsed="false">
      <c r="H233" s="0"/>
      <c r="I233" s="0"/>
      <c r="J233" s="0"/>
      <c r="M233" s="0"/>
      <c r="O233" s="0"/>
    </row>
    <row r="234" customFormat="false" ht="12.8" hidden="false" customHeight="false" outlineLevel="0" collapsed="false">
      <c r="H234" s="0"/>
      <c r="I234" s="0"/>
      <c r="J234" s="0"/>
      <c r="M234" s="0"/>
      <c r="O234" s="0"/>
    </row>
    <row r="235" customFormat="false" ht="12.8" hidden="false" customHeight="false" outlineLevel="0" collapsed="false">
      <c r="H235" s="0"/>
      <c r="I235" s="0"/>
      <c r="J235" s="0"/>
      <c r="M235" s="0"/>
      <c r="O235" s="0"/>
    </row>
    <row r="236" customFormat="false" ht="12.8" hidden="false" customHeight="false" outlineLevel="0" collapsed="false">
      <c r="H236" s="0"/>
      <c r="I236" s="0"/>
      <c r="J236" s="0"/>
      <c r="M236" s="0"/>
      <c r="O236" s="0"/>
    </row>
    <row r="237" customFormat="false" ht="12.8" hidden="false" customHeight="false" outlineLevel="0" collapsed="false">
      <c r="H237" s="0"/>
      <c r="I237" s="0"/>
      <c r="J237" s="0"/>
      <c r="M237" s="0"/>
      <c r="O237" s="0"/>
    </row>
    <row r="238" customFormat="false" ht="12.8" hidden="false" customHeight="false" outlineLevel="0" collapsed="false">
      <c r="H238" s="0"/>
      <c r="I238" s="0"/>
      <c r="J238" s="0"/>
      <c r="M238" s="0"/>
      <c r="O238" s="0"/>
    </row>
    <row r="239" customFormat="false" ht="12.8" hidden="false" customHeight="false" outlineLevel="0" collapsed="false">
      <c r="H239" s="0"/>
      <c r="I239" s="0"/>
      <c r="J239" s="0"/>
      <c r="M239" s="0"/>
      <c r="O239" s="0"/>
    </row>
    <row r="240" customFormat="false" ht="12.8" hidden="false" customHeight="false" outlineLevel="0" collapsed="false">
      <c r="H240" s="0"/>
      <c r="I240" s="0"/>
      <c r="J240" s="0"/>
      <c r="M240" s="0"/>
      <c r="O240" s="0"/>
    </row>
    <row r="241" customFormat="false" ht="12.8" hidden="false" customHeight="false" outlineLevel="0" collapsed="false">
      <c r="H241" s="0"/>
      <c r="I241" s="0"/>
      <c r="J241" s="0"/>
      <c r="M241" s="0"/>
      <c r="O241" s="0"/>
    </row>
    <row r="242" customFormat="false" ht="12.8" hidden="false" customHeight="false" outlineLevel="0" collapsed="false">
      <c r="H242" s="0"/>
      <c r="I242" s="0"/>
      <c r="J242" s="0"/>
      <c r="M242" s="0"/>
      <c r="O242" s="0"/>
    </row>
    <row r="243" customFormat="false" ht="12.8" hidden="false" customHeight="false" outlineLevel="0" collapsed="false">
      <c r="H243" s="0"/>
      <c r="I243" s="0"/>
      <c r="J243" s="0"/>
      <c r="M243" s="0"/>
      <c r="O243" s="0"/>
    </row>
    <row r="244" customFormat="false" ht="12.8" hidden="false" customHeight="false" outlineLevel="0" collapsed="false">
      <c r="H244" s="0"/>
      <c r="I244" s="0"/>
      <c r="J244" s="0"/>
      <c r="M244" s="0"/>
      <c r="O244" s="0"/>
    </row>
    <row r="245" customFormat="false" ht="12.8" hidden="false" customHeight="false" outlineLevel="0" collapsed="false">
      <c r="H245" s="0"/>
      <c r="I245" s="0"/>
      <c r="J245" s="0"/>
      <c r="M245" s="0"/>
      <c r="O245" s="0"/>
    </row>
    <row r="246" customFormat="false" ht="12.8" hidden="false" customHeight="false" outlineLevel="0" collapsed="false">
      <c r="H246" s="0"/>
      <c r="I246" s="0"/>
      <c r="J246" s="0"/>
      <c r="M246" s="0"/>
      <c r="O246" s="0"/>
    </row>
    <row r="247" customFormat="false" ht="12.8" hidden="false" customHeight="false" outlineLevel="0" collapsed="false">
      <c r="H247" s="0"/>
      <c r="I247" s="0"/>
      <c r="J247" s="0"/>
      <c r="M247" s="0"/>
      <c r="O247" s="0"/>
    </row>
    <row r="248" customFormat="false" ht="12.8" hidden="false" customHeight="false" outlineLevel="0" collapsed="false">
      <c r="H248" s="0"/>
      <c r="I248" s="0"/>
      <c r="J248" s="0"/>
      <c r="M248" s="0"/>
      <c r="O248" s="0"/>
    </row>
    <row r="249" customFormat="false" ht="12.8" hidden="false" customHeight="false" outlineLevel="0" collapsed="false">
      <c r="H249" s="0"/>
      <c r="I249" s="0"/>
      <c r="J249" s="0"/>
      <c r="M249" s="0"/>
      <c r="O249" s="0"/>
    </row>
    <row r="250" customFormat="false" ht="12.8" hidden="false" customHeight="false" outlineLevel="0" collapsed="false">
      <c r="H250" s="0"/>
      <c r="I250" s="0"/>
      <c r="J250" s="0"/>
      <c r="M250" s="0"/>
      <c r="O250" s="0"/>
    </row>
    <row r="251" customFormat="false" ht="12.8" hidden="false" customHeight="false" outlineLevel="0" collapsed="false">
      <c r="H251" s="0"/>
      <c r="I251" s="0"/>
      <c r="J251" s="0"/>
      <c r="M251" s="0"/>
      <c r="O251" s="0"/>
    </row>
    <row r="252" customFormat="false" ht="12.8" hidden="false" customHeight="false" outlineLevel="0" collapsed="false">
      <c r="H252" s="0"/>
      <c r="I252" s="0"/>
      <c r="J252" s="0"/>
      <c r="M252" s="0"/>
      <c r="O252" s="0"/>
    </row>
    <row r="253" customFormat="false" ht="12.8" hidden="false" customHeight="false" outlineLevel="0" collapsed="false">
      <c r="H253" s="0"/>
      <c r="I253" s="0"/>
      <c r="J253" s="0"/>
      <c r="M253" s="0"/>
      <c r="O253" s="0"/>
    </row>
    <row r="254" customFormat="false" ht="12.8" hidden="false" customHeight="false" outlineLevel="0" collapsed="false">
      <c r="H254" s="0"/>
      <c r="I254" s="0"/>
      <c r="J254" s="0"/>
      <c r="M254" s="0"/>
      <c r="O254" s="0"/>
    </row>
    <row r="255" customFormat="false" ht="12.8" hidden="false" customHeight="false" outlineLevel="0" collapsed="false">
      <c r="H255" s="0"/>
      <c r="I255" s="0"/>
      <c r="J255" s="0"/>
      <c r="M255" s="0"/>
      <c r="O255" s="0"/>
    </row>
    <row r="256" customFormat="false" ht="12.8" hidden="false" customHeight="false" outlineLevel="0" collapsed="false">
      <c r="H256" s="0"/>
      <c r="I256" s="0"/>
      <c r="J256" s="0"/>
      <c r="M256" s="0"/>
      <c r="O256" s="0"/>
    </row>
    <row r="257" customFormat="false" ht="12.8" hidden="false" customHeight="false" outlineLevel="0" collapsed="false">
      <c r="H257" s="0"/>
      <c r="I257" s="0"/>
      <c r="J257" s="0"/>
      <c r="M257" s="0"/>
      <c r="O257" s="0"/>
    </row>
    <row r="258" customFormat="false" ht="12.8" hidden="false" customHeight="false" outlineLevel="0" collapsed="false">
      <c r="H258" s="0"/>
      <c r="I258" s="0"/>
      <c r="J258" s="0"/>
      <c r="M258" s="0"/>
      <c r="O258" s="0"/>
    </row>
    <row r="259" customFormat="false" ht="12.8" hidden="false" customHeight="false" outlineLevel="0" collapsed="false">
      <c r="H259" s="0"/>
      <c r="I259" s="0"/>
      <c r="J259" s="0"/>
      <c r="M259" s="0"/>
      <c r="O259" s="0"/>
    </row>
    <row r="260" customFormat="false" ht="12.8" hidden="false" customHeight="false" outlineLevel="0" collapsed="false">
      <c r="H260" s="0"/>
      <c r="I260" s="0"/>
      <c r="J260" s="0"/>
      <c r="M260" s="0"/>
      <c r="O260" s="0"/>
    </row>
    <row r="261" customFormat="false" ht="12.8" hidden="false" customHeight="false" outlineLevel="0" collapsed="false">
      <c r="H261" s="0"/>
      <c r="I261" s="0"/>
      <c r="J261" s="0"/>
      <c r="M261" s="0"/>
      <c r="O261" s="0"/>
    </row>
    <row r="262" customFormat="false" ht="12.8" hidden="false" customHeight="false" outlineLevel="0" collapsed="false">
      <c r="H262" s="0"/>
      <c r="I262" s="0"/>
      <c r="J262" s="0"/>
      <c r="M262" s="0"/>
      <c r="O262" s="0"/>
    </row>
    <row r="263" customFormat="false" ht="12.8" hidden="false" customHeight="false" outlineLevel="0" collapsed="false">
      <c r="H263" s="0"/>
      <c r="I263" s="0"/>
      <c r="J263" s="0"/>
      <c r="M263" s="0"/>
      <c r="O263" s="0"/>
    </row>
    <row r="264" customFormat="false" ht="12.8" hidden="false" customHeight="false" outlineLevel="0" collapsed="false">
      <c r="H264" s="0"/>
      <c r="I264" s="0"/>
      <c r="J264" s="0"/>
      <c r="M264" s="0"/>
      <c r="O264" s="0"/>
    </row>
    <row r="265" customFormat="false" ht="12.8" hidden="false" customHeight="false" outlineLevel="0" collapsed="false">
      <c r="H265" s="0"/>
      <c r="I265" s="0"/>
      <c r="J265" s="0"/>
      <c r="M265" s="0"/>
      <c r="O265" s="0"/>
    </row>
    <row r="266" customFormat="false" ht="12.8" hidden="false" customHeight="false" outlineLevel="0" collapsed="false">
      <c r="H266" s="0"/>
      <c r="I266" s="0"/>
      <c r="J266" s="0"/>
      <c r="M266" s="0"/>
      <c r="O266" s="0"/>
    </row>
    <row r="267" customFormat="false" ht="12.8" hidden="false" customHeight="false" outlineLevel="0" collapsed="false">
      <c r="H267" s="0"/>
      <c r="I267" s="0"/>
      <c r="J267" s="0"/>
      <c r="M267" s="0"/>
      <c r="O267" s="0"/>
    </row>
    <row r="268" customFormat="false" ht="12.8" hidden="false" customHeight="false" outlineLevel="0" collapsed="false">
      <c r="H268" s="0"/>
      <c r="I268" s="0"/>
      <c r="J268" s="0"/>
      <c r="M268" s="0"/>
      <c r="O268" s="0"/>
    </row>
    <row r="269" customFormat="false" ht="12.8" hidden="false" customHeight="false" outlineLevel="0" collapsed="false">
      <c r="H269" s="0"/>
      <c r="I269" s="0"/>
      <c r="J269" s="0"/>
      <c r="M269" s="0"/>
      <c r="O269" s="0"/>
    </row>
    <row r="270" customFormat="false" ht="12.8" hidden="false" customHeight="false" outlineLevel="0" collapsed="false">
      <c r="H270" s="0"/>
      <c r="I270" s="0"/>
      <c r="J270" s="0"/>
      <c r="M270" s="0"/>
      <c r="O270" s="0"/>
    </row>
    <row r="271" customFormat="false" ht="12.8" hidden="false" customHeight="false" outlineLevel="0" collapsed="false">
      <c r="H271" s="0"/>
      <c r="I271" s="0"/>
      <c r="J271" s="0"/>
      <c r="M271" s="0"/>
      <c r="O271" s="0"/>
    </row>
    <row r="272" customFormat="false" ht="12.8" hidden="false" customHeight="false" outlineLevel="0" collapsed="false">
      <c r="H272" s="0"/>
      <c r="I272" s="0"/>
      <c r="J272" s="0"/>
      <c r="M272" s="0"/>
      <c r="O272" s="0"/>
    </row>
    <row r="273" customFormat="false" ht="12.8" hidden="false" customHeight="false" outlineLevel="0" collapsed="false">
      <c r="H273" s="0"/>
      <c r="I273" s="0"/>
      <c r="J273" s="0"/>
      <c r="M273" s="0"/>
      <c r="O273" s="0"/>
    </row>
    <row r="274" customFormat="false" ht="12.8" hidden="false" customHeight="false" outlineLevel="0" collapsed="false">
      <c r="H274" s="0"/>
      <c r="I274" s="0"/>
      <c r="J274" s="0"/>
      <c r="M274" s="0"/>
      <c r="O274" s="0"/>
    </row>
    <row r="275" customFormat="false" ht="12.8" hidden="false" customHeight="false" outlineLevel="0" collapsed="false">
      <c r="H275" s="0"/>
      <c r="I275" s="0"/>
      <c r="J275" s="0"/>
      <c r="M275" s="0"/>
      <c r="O275" s="0"/>
    </row>
    <row r="276" customFormat="false" ht="12.8" hidden="false" customHeight="false" outlineLevel="0" collapsed="false">
      <c r="H276" s="0"/>
      <c r="I276" s="0"/>
      <c r="J276" s="0"/>
      <c r="M276" s="0"/>
      <c r="O276" s="0"/>
    </row>
    <row r="277" customFormat="false" ht="12.8" hidden="false" customHeight="false" outlineLevel="0" collapsed="false">
      <c r="H277" s="0"/>
      <c r="I277" s="0"/>
      <c r="J277" s="0"/>
      <c r="M277" s="0"/>
      <c r="O277" s="0"/>
    </row>
    <row r="278" customFormat="false" ht="12.8" hidden="false" customHeight="false" outlineLevel="0" collapsed="false">
      <c r="H278" s="0"/>
      <c r="I278" s="0"/>
      <c r="J278" s="0"/>
      <c r="M278" s="0"/>
      <c r="O278" s="0"/>
    </row>
    <row r="279" customFormat="false" ht="12.8" hidden="false" customHeight="false" outlineLevel="0" collapsed="false">
      <c r="H279" s="0"/>
      <c r="I279" s="0"/>
      <c r="J279" s="0"/>
      <c r="M279" s="0"/>
      <c r="O279" s="0"/>
    </row>
    <row r="280" customFormat="false" ht="12.8" hidden="false" customHeight="false" outlineLevel="0" collapsed="false">
      <c r="H280" s="0"/>
      <c r="I280" s="0"/>
      <c r="J280" s="0"/>
      <c r="M280" s="0"/>
      <c r="O280" s="0"/>
    </row>
    <row r="281" customFormat="false" ht="12.8" hidden="false" customHeight="false" outlineLevel="0" collapsed="false">
      <c r="H281" s="0"/>
      <c r="I281" s="0"/>
      <c r="J281" s="0"/>
      <c r="M281" s="0"/>
      <c r="O281" s="0"/>
    </row>
    <row r="282" customFormat="false" ht="12.8" hidden="false" customHeight="false" outlineLevel="0" collapsed="false">
      <c r="H282" s="0"/>
      <c r="I282" s="0"/>
      <c r="J282" s="0"/>
      <c r="M282" s="0"/>
      <c r="O282" s="0"/>
    </row>
    <row r="283" customFormat="false" ht="12.8" hidden="false" customHeight="false" outlineLevel="0" collapsed="false">
      <c r="H283" s="0"/>
      <c r="I283" s="0"/>
      <c r="J283" s="0"/>
      <c r="M283" s="0"/>
      <c r="O283" s="0"/>
    </row>
    <row r="284" customFormat="false" ht="12.8" hidden="false" customHeight="false" outlineLevel="0" collapsed="false">
      <c r="H284" s="0"/>
      <c r="I284" s="0"/>
      <c r="J284" s="0"/>
      <c r="M284" s="0"/>
      <c r="O284" s="0"/>
    </row>
    <row r="285" customFormat="false" ht="12.8" hidden="false" customHeight="false" outlineLevel="0" collapsed="false">
      <c r="H285" s="0"/>
      <c r="I285" s="0"/>
      <c r="J285" s="0"/>
      <c r="M285" s="0"/>
      <c r="O285" s="0"/>
    </row>
    <row r="286" customFormat="false" ht="12.8" hidden="false" customHeight="false" outlineLevel="0" collapsed="false">
      <c r="H286" s="0"/>
      <c r="I286" s="0"/>
      <c r="J286" s="0"/>
      <c r="M286" s="0"/>
      <c r="O286" s="0"/>
    </row>
    <row r="287" customFormat="false" ht="12.8" hidden="false" customHeight="false" outlineLevel="0" collapsed="false">
      <c r="H287" s="0"/>
      <c r="I287" s="0"/>
      <c r="J287" s="0"/>
      <c r="M287" s="0"/>
      <c r="O287" s="0"/>
    </row>
    <row r="288" customFormat="false" ht="12.8" hidden="false" customHeight="false" outlineLevel="0" collapsed="false">
      <c r="H288" s="0"/>
      <c r="I288" s="0"/>
      <c r="J288" s="0"/>
      <c r="M288" s="0"/>
      <c r="O288" s="0"/>
    </row>
    <row r="289" customFormat="false" ht="12.8" hidden="false" customHeight="false" outlineLevel="0" collapsed="false">
      <c r="H289" s="0"/>
      <c r="I289" s="0"/>
      <c r="J289" s="0"/>
      <c r="M289" s="0"/>
      <c r="O289" s="0"/>
    </row>
    <row r="290" customFormat="false" ht="12.8" hidden="false" customHeight="false" outlineLevel="0" collapsed="false">
      <c r="H290" s="0"/>
      <c r="I290" s="0"/>
      <c r="J290" s="0"/>
      <c r="M290" s="0"/>
      <c r="O290" s="0"/>
    </row>
    <row r="291" customFormat="false" ht="12.8" hidden="false" customHeight="false" outlineLevel="0" collapsed="false">
      <c r="H291" s="0"/>
      <c r="I291" s="0"/>
      <c r="J291" s="0"/>
      <c r="M291" s="0"/>
      <c r="O291" s="0"/>
    </row>
    <row r="292" customFormat="false" ht="12.8" hidden="false" customHeight="false" outlineLevel="0" collapsed="false">
      <c r="H292" s="0"/>
      <c r="I292" s="0"/>
      <c r="J292" s="0"/>
      <c r="M292" s="0"/>
      <c r="O292" s="0"/>
    </row>
    <row r="293" customFormat="false" ht="12.8" hidden="false" customHeight="false" outlineLevel="0" collapsed="false">
      <c r="H293" s="0"/>
      <c r="I293" s="0"/>
      <c r="J293" s="0"/>
      <c r="M293" s="0"/>
      <c r="O293" s="0"/>
    </row>
    <row r="294" customFormat="false" ht="12.8" hidden="false" customHeight="false" outlineLevel="0" collapsed="false">
      <c r="H294" s="0"/>
      <c r="I294" s="0"/>
      <c r="J294" s="0"/>
      <c r="M294" s="0"/>
      <c r="O294" s="0"/>
    </row>
    <row r="295" customFormat="false" ht="12.8" hidden="false" customHeight="false" outlineLevel="0" collapsed="false">
      <c r="H295" s="0"/>
      <c r="I295" s="0"/>
      <c r="J295" s="0"/>
      <c r="M295" s="0"/>
      <c r="O295" s="0"/>
    </row>
    <row r="296" customFormat="false" ht="12.8" hidden="false" customHeight="false" outlineLevel="0" collapsed="false">
      <c r="H296" s="0"/>
      <c r="I296" s="0"/>
      <c r="J296" s="0"/>
      <c r="M296" s="0"/>
      <c r="O296" s="0"/>
    </row>
    <row r="297" customFormat="false" ht="12.8" hidden="false" customHeight="false" outlineLevel="0" collapsed="false">
      <c r="H297" s="0"/>
      <c r="I297" s="0"/>
      <c r="J297" s="0"/>
      <c r="M297" s="0"/>
      <c r="O297" s="0"/>
    </row>
    <row r="298" customFormat="false" ht="12.8" hidden="false" customHeight="false" outlineLevel="0" collapsed="false">
      <c r="H298" s="0"/>
      <c r="I298" s="0"/>
      <c r="J298" s="0"/>
      <c r="M298" s="0"/>
      <c r="O298" s="0"/>
    </row>
    <row r="299" customFormat="false" ht="12.8" hidden="false" customHeight="false" outlineLevel="0" collapsed="false">
      <c r="H299" s="0"/>
      <c r="I299" s="0"/>
      <c r="J299" s="0"/>
      <c r="M299" s="0"/>
      <c r="O299" s="0"/>
    </row>
    <row r="300" customFormat="false" ht="12.8" hidden="false" customHeight="false" outlineLevel="0" collapsed="false">
      <c r="H300" s="0"/>
      <c r="I300" s="0"/>
      <c r="J300" s="0"/>
      <c r="M300" s="0"/>
      <c r="O300" s="0"/>
    </row>
    <row r="301" customFormat="false" ht="12.8" hidden="false" customHeight="false" outlineLevel="0" collapsed="false">
      <c r="H301" s="0"/>
      <c r="I301" s="0"/>
      <c r="J301" s="0"/>
      <c r="M301" s="0"/>
      <c r="O301" s="0"/>
    </row>
    <row r="302" customFormat="false" ht="12.8" hidden="false" customHeight="false" outlineLevel="0" collapsed="false">
      <c r="H302" s="0"/>
      <c r="I302" s="0"/>
      <c r="J302" s="0"/>
      <c r="M302" s="0"/>
      <c r="O302" s="0"/>
    </row>
    <row r="303" customFormat="false" ht="12.8" hidden="false" customHeight="false" outlineLevel="0" collapsed="false">
      <c r="H303" s="0"/>
      <c r="I303" s="0"/>
      <c r="J303" s="0"/>
      <c r="M303" s="0"/>
      <c r="O303" s="0"/>
    </row>
    <row r="304" customFormat="false" ht="12.8" hidden="false" customHeight="false" outlineLevel="0" collapsed="false">
      <c r="H304" s="0"/>
      <c r="I304" s="0"/>
      <c r="J304" s="0"/>
      <c r="M304" s="0"/>
      <c r="O304" s="0"/>
    </row>
    <row r="305" customFormat="false" ht="12.8" hidden="false" customHeight="false" outlineLevel="0" collapsed="false">
      <c r="H305" s="0"/>
      <c r="I305" s="0"/>
      <c r="J305" s="0"/>
      <c r="M305" s="0"/>
      <c r="O305" s="0"/>
    </row>
    <row r="306" customFormat="false" ht="12.8" hidden="false" customHeight="false" outlineLevel="0" collapsed="false">
      <c r="H306" s="0"/>
      <c r="I306" s="0"/>
      <c r="J306" s="0"/>
      <c r="M306" s="0"/>
      <c r="O306" s="0"/>
    </row>
    <row r="307" customFormat="false" ht="12.8" hidden="false" customHeight="false" outlineLevel="0" collapsed="false">
      <c r="H307" s="0"/>
      <c r="I307" s="0"/>
      <c r="J307" s="0"/>
      <c r="M307" s="0"/>
      <c r="O307" s="0"/>
    </row>
    <row r="308" customFormat="false" ht="12.8" hidden="false" customHeight="false" outlineLevel="0" collapsed="false">
      <c r="H308" s="0"/>
      <c r="I308" s="0"/>
      <c r="J308" s="0"/>
      <c r="M308" s="0"/>
      <c r="O308" s="0"/>
    </row>
    <row r="309" customFormat="false" ht="12.8" hidden="false" customHeight="false" outlineLevel="0" collapsed="false">
      <c r="H309" s="0"/>
      <c r="I309" s="0"/>
      <c r="J309" s="0"/>
      <c r="M309" s="0"/>
      <c r="O309" s="0"/>
    </row>
    <row r="310" customFormat="false" ht="12.8" hidden="false" customHeight="false" outlineLevel="0" collapsed="false">
      <c r="H310" s="0"/>
      <c r="I310" s="0"/>
      <c r="J310" s="0"/>
      <c r="M310" s="0"/>
      <c r="O310" s="0"/>
    </row>
    <row r="311" customFormat="false" ht="12.8" hidden="false" customHeight="false" outlineLevel="0" collapsed="false">
      <c r="H311" s="0"/>
      <c r="I311" s="0"/>
      <c r="J311" s="0"/>
      <c r="M311" s="0"/>
      <c r="O311" s="0"/>
    </row>
    <row r="312" customFormat="false" ht="12.8" hidden="false" customHeight="false" outlineLevel="0" collapsed="false">
      <c r="H312" s="0"/>
      <c r="I312" s="0"/>
      <c r="J312" s="0"/>
      <c r="M312" s="0"/>
      <c r="O312" s="0"/>
    </row>
    <row r="313" customFormat="false" ht="12.8" hidden="false" customHeight="false" outlineLevel="0" collapsed="false">
      <c r="H313" s="0"/>
      <c r="I313" s="0"/>
      <c r="J313" s="0"/>
      <c r="M313" s="0"/>
      <c r="O313" s="0"/>
    </row>
    <row r="314" customFormat="false" ht="12.8" hidden="false" customHeight="false" outlineLevel="0" collapsed="false">
      <c r="H314" s="0"/>
      <c r="I314" s="0"/>
      <c r="J314" s="0"/>
      <c r="M314" s="0"/>
      <c r="O314" s="0"/>
    </row>
    <row r="315" customFormat="false" ht="12.8" hidden="false" customHeight="false" outlineLevel="0" collapsed="false">
      <c r="H315" s="0"/>
      <c r="I315" s="0"/>
      <c r="J315" s="0"/>
      <c r="M315" s="0"/>
      <c r="O315" s="0"/>
    </row>
    <row r="316" customFormat="false" ht="12.8" hidden="false" customHeight="false" outlineLevel="0" collapsed="false">
      <c r="H316" s="0"/>
      <c r="I316" s="0"/>
      <c r="J316" s="0"/>
      <c r="M316" s="0"/>
      <c r="O316" s="0"/>
    </row>
    <row r="317" customFormat="false" ht="12.8" hidden="false" customHeight="false" outlineLevel="0" collapsed="false">
      <c r="H317" s="0"/>
      <c r="I317" s="0"/>
      <c r="J317" s="0"/>
      <c r="M317" s="0"/>
      <c r="O317" s="0"/>
    </row>
    <row r="318" customFormat="false" ht="12.8" hidden="false" customHeight="false" outlineLevel="0" collapsed="false">
      <c r="H318" s="0"/>
      <c r="I318" s="0"/>
      <c r="J318" s="0"/>
      <c r="M318" s="0"/>
      <c r="O318" s="0"/>
    </row>
    <row r="319" customFormat="false" ht="12.8" hidden="false" customHeight="false" outlineLevel="0" collapsed="false">
      <c r="H319" s="0"/>
      <c r="I319" s="0"/>
      <c r="J319" s="0"/>
      <c r="M319" s="0"/>
      <c r="O319" s="0"/>
    </row>
    <row r="320" customFormat="false" ht="12.8" hidden="false" customHeight="false" outlineLevel="0" collapsed="false">
      <c r="H320" s="0"/>
      <c r="I320" s="0"/>
      <c r="J320" s="0"/>
      <c r="M320" s="0"/>
      <c r="O320" s="0"/>
    </row>
    <row r="321" customFormat="false" ht="12.8" hidden="false" customHeight="false" outlineLevel="0" collapsed="false">
      <c r="H321" s="0"/>
      <c r="I321" s="0"/>
      <c r="J321" s="0"/>
      <c r="M321" s="0"/>
      <c r="O321" s="0"/>
    </row>
    <row r="322" customFormat="false" ht="12.8" hidden="false" customHeight="false" outlineLevel="0" collapsed="false">
      <c r="H322" s="0"/>
      <c r="I322" s="0"/>
      <c r="J322" s="0"/>
      <c r="M322" s="0"/>
      <c r="O322" s="0"/>
    </row>
    <row r="323" customFormat="false" ht="12.8" hidden="false" customHeight="false" outlineLevel="0" collapsed="false">
      <c r="H323" s="0"/>
      <c r="I323" s="0"/>
      <c r="J323" s="0"/>
      <c r="M323" s="0"/>
      <c r="O323" s="0"/>
    </row>
    <row r="324" customFormat="false" ht="12.8" hidden="false" customHeight="false" outlineLevel="0" collapsed="false">
      <c r="H324" s="0"/>
      <c r="I324" s="0"/>
      <c r="J324" s="0"/>
      <c r="M324" s="0"/>
      <c r="O324" s="0"/>
    </row>
    <row r="325" customFormat="false" ht="12.8" hidden="false" customHeight="false" outlineLevel="0" collapsed="false">
      <c r="H325" s="0"/>
      <c r="I325" s="0"/>
      <c r="J325" s="0"/>
      <c r="M325" s="0"/>
      <c r="O325" s="0"/>
    </row>
    <row r="326" customFormat="false" ht="12.8" hidden="false" customHeight="false" outlineLevel="0" collapsed="false">
      <c r="H326" s="0"/>
      <c r="I326" s="0"/>
      <c r="J326" s="0"/>
      <c r="M326" s="0"/>
      <c r="O326" s="0"/>
    </row>
    <row r="327" customFormat="false" ht="12.8" hidden="false" customHeight="false" outlineLevel="0" collapsed="false">
      <c r="H327" s="0"/>
      <c r="I327" s="0"/>
      <c r="J327" s="0"/>
      <c r="M327" s="0"/>
      <c r="O327" s="0"/>
    </row>
    <row r="328" customFormat="false" ht="12.8" hidden="false" customHeight="false" outlineLevel="0" collapsed="false">
      <c r="H328" s="0"/>
      <c r="I328" s="0"/>
      <c r="J328" s="0"/>
      <c r="M328" s="0"/>
      <c r="O328" s="0"/>
    </row>
    <row r="329" customFormat="false" ht="12.8" hidden="false" customHeight="false" outlineLevel="0" collapsed="false">
      <c r="H329" s="0"/>
      <c r="I329" s="0"/>
      <c r="J329" s="0"/>
      <c r="M329" s="0"/>
      <c r="O329" s="0"/>
    </row>
    <row r="330" customFormat="false" ht="12.8" hidden="false" customHeight="false" outlineLevel="0" collapsed="false">
      <c r="H330" s="0"/>
      <c r="I330" s="0"/>
      <c r="J330" s="0"/>
      <c r="M330" s="0"/>
      <c r="O330" s="0"/>
    </row>
    <row r="331" customFormat="false" ht="12.8" hidden="false" customHeight="false" outlineLevel="0" collapsed="false">
      <c r="H331" s="0"/>
      <c r="I331" s="0"/>
      <c r="J331" s="0"/>
      <c r="M331" s="0"/>
      <c r="O331" s="0"/>
    </row>
    <row r="332" customFormat="false" ht="12.8" hidden="false" customHeight="false" outlineLevel="0" collapsed="false">
      <c r="H332" s="0"/>
      <c r="I332" s="0"/>
      <c r="J332" s="0"/>
      <c r="M332" s="0"/>
      <c r="O332" s="0"/>
    </row>
    <row r="333" customFormat="false" ht="12.8" hidden="false" customHeight="false" outlineLevel="0" collapsed="false">
      <c r="H333" s="0"/>
      <c r="I333" s="0"/>
      <c r="J333" s="0"/>
      <c r="M333" s="0"/>
      <c r="O333" s="0"/>
    </row>
    <row r="334" customFormat="false" ht="12.8" hidden="false" customHeight="false" outlineLevel="0" collapsed="false">
      <c r="H334" s="0"/>
      <c r="I334" s="0"/>
      <c r="J334" s="0"/>
      <c r="M334" s="0"/>
      <c r="O334" s="0"/>
    </row>
    <row r="335" customFormat="false" ht="12.8" hidden="false" customHeight="false" outlineLevel="0" collapsed="false">
      <c r="H335" s="0"/>
      <c r="I335" s="0"/>
      <c r="J335" s="0"/>
      <c r="M335" s="0"/>
      <c r="O335" s="0"/>
    </row>
    <row r="336" customFormat="false" ht="12.8" hidden="false" customHeight="false" outlineLevel="0" collapsed="false">
      <c r="H336" s="0"/>
      <c r="I336" s="0"/>
      <c r="J336" s="0"/>
      <c r="M336" s="0"/>
      <c r="O336" s="0"/>
    </row>
    <row r="337" customFormat="false" ht="12.8" hidden="false" customHeight="false" outlineLevel="0" collapsed="false">
      <c r="H337" s="0"/>
      <c r="I337" s="0"/>
      <c r="J337" s="0"/>
      <c r="M337" s="0"/>
      <c r="O337" s="0"/>
    </row>
    <row r="338" customFormat="false" ht="12.8" hidden="false" customHeight="false" outlineLevel="0" collapsed="false">
      <c r="H338" s="0"/>
      <c r="I338" s="0"/>
      <c r="J338" s="0"/>
      <c r="M338" s="0"/>
      <c r="O338" s="0"/>
    </row>
    <row r="339" customFormat="false" ht="12.8" hidden="false" customHeight="false" outlineLevel="0" collapsed="false">
      <c r="H339" s="0"/>
      <c r="I339" s="0"/>
      <c r="J339" s="0"/>
      <c r="M339" s="0"/>
      <c r="O339" s="0"/>
    </row>
    <row r="340" customFormat="false" ht="12.8" hidden="false" customHeight="false" outlineLevel="0" collapsed="false">
      <c r="H340" s="0"/>
      <c r="I340" s="0"/>
      <c r="J340" s="0"/>
      <c r="M340" s="0"/>
      <c r="O340" s="0"/>
    </row>
    <row r="341" customFormat="false" ht="12.8" hidden="false" customHeight="false" outlineLevel="0" collapsed="false">
      <c r="H341" s="0"/>
      <c r="I341" s="0"/>
      <c r="J341" s="0"/>
      <c r="M341" s="0"/>
      <c r="O341" s="0"/>
    </row>
    <row r="342" customFormat="false" ht="12.8" hidden="false" customHeight="false" outlineLevel="0" collapsed="false">
      <c r="H342" s="0"/>
      <c r="I342" s="0"/>
      <c r="J342" s="0"/>
      <c r="M342" s="0"/>
      <c r="O342" s="0"/>
    </row>
    <row r="343" customFormat="false" ht="12.8" hidden="false" customHeight="false" outlineLevel="0" collapsed="false">
      <c r="H343" s="0"/>
      <c r="I343" s="0"/>
      <c r="J343" s="0"/>
      <c r="M343" s="0"/>
      <c r="O343" s="0"/>
    </row>
    <row r="344" customFormat="false" ht="12.8" hidden="false" customHeight="false" outlineLevel="0" collapsed="false">
      <c r="H344" s="0"/>
      <c r="I344" s="0"/>
      <c r="J344" s="0"/>
      <c r="M344" s="0"/>
      <c r="O344" s="0"/>
    </row>
    <row r="345" customFormat="false" ht="12.8" hidden="false" customHeight="false" outlineLevel="0" collapsed="false">
      <c r="H345" s="0"/>
      <c r="I345" s="0"/>
      <c r="J345" s="0"/>
      <c r="M345" s="0"/>
      <c r="O345" s="0"/>
    </row>
    <row r="346" customFormat="false" ht="12.8" hidden="false" customHeight="false" outlineLevel="0" collapsed="false">
      <c r="H346" s="0"/>
      <c r="I346" s="0"/>
      <c r="J346" s="0"/>
      <c r="M346" s="0"/>
      <c r="O346" s="0"/>
    </row>
    <row r="347" customFormat="false" ht="12.8" hidden="false" customHeight="false" outlineLevel="0" collapsed="false">
      <c r="H347" s="0"/>
      <c r="I347" s="0"/>
      <c r="J347" s="0"/>
      <c r="M347" s="0"/>
      <c r="O347" s="0"/>
    </row>
    <row r="348" customFormat="false" ht="12.8" hidden="false" customHeight="false" outlineLevel="0" collapsed="false">
      <c r="H348" s="0"/>
      <c r="I348" s="0"/>
      <c r="J348" s="0"/>
      <c r="M348" s="0"/>
      <c r="O348" s="0"/>
    </row>
    <row r="349" customFormat="false" ht="12.8" hidden="false" customHeight="false" outlineLevel="0" collapsed="false">
      <c r="H349" s="0"/>
      <c r="I349" s="0"/>
      <c r="J349" s="0"/>
      <c r="M349" s="0"/>
      <c r="O349" s="0"/>
    </row>
    <row r="350" customFormat="false" ht="12.8" hidden="false" customHeight="false" outlineLevel="0" collapsed="false">
      <c r="H350" s="0"/>
      <c r="I350" s="0"/>
      <c r="J350" s="0"/>
      <c r="M350" s="0"/>
      <c r="O350" s="0"/>
    </row>
    <row r="351" customFormat="false" ht="12.8" hidden="false" customHeight="false" outlineLevel="0" collapsed="false">
      <c r="H351" s="0"/>
      <c r="I351" s="0"/>
      <c r="J351" s="0"/>
      <c r="M351" s="0"/>
      <c r="O351" s="0"/>
    </row>
    <row r="352" customFormat="false" ht="12.8" hidden="false" customHeight="false" outlineLevel="0" collapsed="false">
      <c r="H352" s="0"/>
      <c r="I352" s="0"/>
      <c r="J352" s="0"/>
      <c r="M352" s="0"/>
      <c r="O352" s="0"/>
    </row>
    <row r="353" customFormat="false" ht="12.8" hidden="false" customHeight="false" outlineLevel="0" collapsed="false">
      <c r="H353" s="0"/>
      <c r="I353" s="0"/>
      <c r="J353" s="0"/>
      <c r="M353" s="0"/>
      <c r="O353" s="0"/>
    </row>
    <row r="354" customFormat="false" ht="12.8" hidden="false" customHeight="false" outlineLevel="0" collapsed="false">
      <c r="H354" s="0"/>
      <c r="I354" s="0"/>
      <c r="J354" s="0"/>
      <c r="M354" s="0"/>
      <c r="O354" s="0"/>
    </row>
    <row r="355" customFormat="false" ht="12.8" hidden="false" customHeight="false" outlineLevel="0" collapsed="false">
      <c r="H355" s="0"/>
      <c r="I355" s="0"/>
      <c r="J355" s="0"/>
      <c r="M355" s="0"/>
      <c r="O355" s="0"/>
    </row>
    <row r="356" customFormat="false" ht="12.8" hidden="false" customHeight="false" outlineLevel="0" collapsed="false">
      <c r="H356" s="0"/>
      <c r="I356" s="0"/>
      <c r="J356" s="0"/>
      <c r="M356" s="0"/>
      <c r="O356" s="0"/>
    </row>
    <row r="357" customFormat="false" ht="12.8" hidden="false" customHeight="false" outlineLevel="0" collapsed="false">
      <c r="H357" s="0"/>
      <c r="I357" s="0"/>
      <c r="J357" s="0"/>
      <c r="M357" s="0"/>
      <c r="O357" s="0"/>
    </row>
    <row r="358" customFormat="false" ht="12.8" hidden="false" customHeight="false" outlineLevel="0" collapsed="false">
      <c r="H358" s="0"/>
      <c r="I358" s="0"/>
      <c r="J358" s="0"/>
      <c r="M358" s="0"/>
      <c r="O358" s="0"/>
    </row>
    <row r="359" customFormat="false" ht="12.8" hidden="false" customHeight="false" outlineLevel="0" collapsed="false">
      <c r="H359" s="0"/>
      <c r="I359" s="0"/>
      <c r="J359" s="0"/>
      <c r="M359" s="0"/>
      <c r="O359" s="0"/>
    </row>
    <row r="360" customFormat="false" ht="12.8" hidden="false" customHeight="false" outlineLevel="0" collapsed="false">
      <c r="H360" s="0"/>
      <c r="I360" s="0"/>
      <c r="J360" s="0"/>
      <c r="M360" s="0"/>
      <c r="O360" s="0"/>
    </row>
    <row r="361" customFormat="false" ht="12.8" hidden="false" customHeight="false" outlineLevel="0" collapsed="false">
      <c r="H361" s="0"/>
      <c r="I361" s="0"/>
      <c r="J361" s="0"/>
      <c r="M361" s="0"/>
      <c r="O361" s="0"/>
    </row>
    <row r="362" customFormat="false" ht="12.8" hidden="false" customHeight="false" outlineLevel="0" collapsed="false">
      <c r="H362" s="0"/>
      <c r="I362" s="0"/>
      <c r="J362" s="0"/>
      <c r="M362" s="0"/>
      <c r="O362" s="0"/>
    </row>
    <row r="363" customFormat="false" ht="12.8" hidden="false" customHeight="false" outlineLevel="0" collapsed="false">
      <c r="H363" s="0"/>
      <c r="I363" s="0"/>
      <c r="J363" s="0"/>
      <c r="M363" s="0"/>
      <c r="O363" s="0"/>
    </row>
    <row r="364" customFormat="false" ht="12.8" hidden="false" customHeight="false" outlineLevel="0" collapsed="false">
      <c r="H364" s="0"/>
      <c r="I364" s="0"/>
      <c r="J364" s="0"/>
      <c r="M364" s="0"/>
      <c r="O364" s="0"/>
    </row>
    <row r="365" customFormat="false" ht="12.8" hidden="false" customHeight="false" outlineLevel="0" collapsed="false">
      <c r="H365" s="0"/>
      <c r="I365" s="0"/>
      <c r="J365" s="0"/>
      <c r="M365" s="0"/>
      <c r="O365" s="0"/>
    </row>
    <row r="366" customFormat="false" ht="12.8" hidden="false" customHeight="false" outlineLevel="0" collapsed="false">
      <c r="H366" s="0"/>
      <c r="I366" s="0"/>
      <c r="J366" s="0"/>
      <c r="M366" s="0"/>
      <c r="O366" s="0"/>
    </row>
    <row r="367" customFormat="false" ht="12.8" hidden="false" customHeight="false" outlineLevel="0" collapsed="false">
      <c r="H367" s="0"/>
      <c r="I367" s="0"/>
      <c r="J367" s="0"/>
      <c r="M367" s="0"/>
      <c r="O367" s="0"/>
    </row>
    <row r="368" customFormat="false" ht="12.8" hidden="false" customHeight="false" outlineLevel="0" collapsed="false">
      <c r="H368" s="0"/>
      <c r="I368" s="0"/>
      <c r="J368" s="0"/>
      <c r="M368" s="0"/>
      <c r="O368" s="0"/>
    </row>
    <row r="369" customFormat="false" ht="12.8" hidden="false" customHeight="false" outlineLevel="0" collapsed="false">
      <c r="H369" s="0"/>
      <c r="I369" s="0"/>
      <c r="J369" s="0"/>
      <c r="M369" s="0"/>
      <c r="O369" s="0"/>
    </row>
    <row r="370" customFormat="false" ht="12.8" hidden="false" customHeight="false" outlineLevel="0" collapsed="false">
      <c r="H370" s="0"/>
      <c r="I370" s="0"/>
      <c r="J370" s="0"/>
      <c r="M370" s="0"/>
      <c r="O370" s="0"/>
    </row>
    <row r="371" customFormat="false" ht="12.8" hidden="false" customHeight="false" outlineLevel="0" collapsed="false">
      <c r="H371" s="0"/>
      <c r="I371" s="0"/>
      <c r="J371" s="0"/>
      <c r="M371" s="0"/>
      <c r="O371" s="0"/>
    </row>
    <row r="372" customFormat="false" ht="12.8" hidden="false" customHeight="false" outlineLevel="0" collapsed="false">
      <c r="H372" s="0"/>
      <c r="I372" s="0"/>
      <c r="J372" s="0"/>
      <c r="M372" s="0"/>
      <c r="O372" s="0"/>
    </row>
    <row r="373" customFormat="false" ht="12.8" hidden="false" customHeight="false" outlineLevel="0" collapsed="false">
      <c r="H373" s="0"/>
      <c r="I373" s="0"/>
      <c r="J373" s="0"/>
      <c r="M373" s="0"/>
      <c r="O373" s="0"/>
    </row>
    <row r="374" customFormat="false" ht="12.8" hidden="false" customHeight="false" outlineLevel="0" collapsed="false">
      <c r="H374" s="0"/>
      <c r="I374" s="0"/>
      <c r="J374" s="0"/>
      <c r="M374" s="0"/>
      <c r="O374" s="0"/>
    </row>
    <row r="375" customFormat="false" ht="12.8" hidden="false" customHeight="false" outlineLevel="0" collapsed="false">
      <c r="H375" s="0"/>
      <c r="I375" s="0"/>
      <c r="J375" s="0"/>
      <c r="M375" s="0"/>
      <c r="O375" s="0"/>
    </row>
    <row r="376" customFormat="false" ht="12.8" hidden="false" customHeight="false" outlineLevel="0" collapsed="false">
      <c r="H376" s="0"/>
      <c r="I376" s="0"/>
      <c r="J376" s="0"/>
      <c r="M376" s="0"/>
      <c r="O376" s="0"/>
    </row>
    <row r="377" customFormat="false" ht="12.8" hidden="false" customHeight="false" outlineLevel="0" collapsed="false">
      <c r="H377" s="0"/>
      <c r="I377" s="0"/>
      <c r="J377" s="0"/>
      <c r="M377" s="0"/>
      <c r="O377" s="0"/>
    </row>
    <row r="378" customFormat="false" ht="12.8" hidden="false" customHeight="false" outlineLevel="0" collapsed="false">
      <c r="H378" s="0"/>
      <c r="I378" s="0"/>
      <c r="J378" s="0"/>
      <c r="M378" s="0"/>
      <c r="O378" s="0"/>
    </row>
    <row r="379" customFormat="false" ht="12.8" hidden="false" customHeight="false" outlineLevel="0" collapsed="false">
      <c r="H379" s="0"/>
      <c r="I379" s="0"/>
      <c r="J379" s="0"/>
      <c r="M379" s="0"/>
      <c r="O379" s="0"/>
    </row>
    <row r="380" customFormat="false" ht="12.8" hidden="false" customHeight="false" outlineLevel="0" collapsed="false">
      <c r="H380" s="0"/>
      <c r="I380" s="0"/>
      <c r="J380" s="0"/>
      <c r="M380" s="0"/>
      <c r="O380" s="0"/>
    </row>
    <row r="381" customFormat="false" ht="12.8" hidden="false" customHeight="false" outlineLevel="0" collapsed="false">
      <c r="H381" s="0"/>
      <c r="I381" s="0"/>
      <c r="J381" s="0"/>
      <c r="M381" s="0"/>
      <c r="O381" s="0"/>
    </row>
    <row r="382" customFormat="false" ht="12.8" hidden="false" customHeight="false" outlineLevel="0" collapsed="false">
      <c r="H382" s="0"/>
      <c r="I382" s="0"/>
      <c r="J382" s="0"/>
      <c r="M382" s="0"/>
      <c r="O382" s="0"/>
    </row>
    <row r="383" customFormat="false" ht="12.8" hidden="false" customHeight="false" outlineLevel="0" collapsed="false">
      <c r="H383" s="0"/>
      <c r="I383" s="0"/>
      <c r="J383" s="0"/>
      <c r="M383" s="0"/>
      <c r="O383" s="0"/>
    </row>
    <row r="384" customFormat="false" ht="12.8" hidden="false" customHeight="false" outlineLevel="0" collapsed="false">
      <c r="H384" s="0"/>
      <c r="I384" s="0"/>
      <c r="J384" s="0"/>
      <c r="M384" s="0"/>
      <c r="O384" s="0"/>
    </row>
    <row r="385" customFormat="false" ht="12.8" hidden="false" customHeight="false" outlineLevel="0" collapsed="false">
      <c r="H385" s="0"/>
      <c r="I385" s="0"/>
      <c r="J385" s="0"/>
      <c r="M385" s="0"/>
      <c r="O385" s="0"/>
    </row>
    <row r="386" customFormat="false" ht="12.8" hidden="false" customHeight="false" outlineLevel="0" collapsed="false">
      <c r="H386" s="0"/>
      <c r="I386" s="0"/>
      <c r="J386" s="0"/>
      <c r="M386" s="0"/>
      <c r="O386" s="0"/>
    </row>
    <row r="387" customFormat="false" ht="12.8" hidden="false" customHeight="false" outlineLevel="0" collapsed="false">
      <c r="H387" s="0"/>
      <c r="I387" s="0"/>
      <c r="J387" s="0"/>
      <c r="M387" s="0"/>
      <c r="O387" s="0"/>
    </row>
    <row r="388" customFormat="false" ht="12.8" hidden="false" customHeight="false" outlineLevel="0" collapsed="false">
      <c r="H388" s="0"/>
      <c r="I388" s="0"/>
      <c r="J388" s="0"/>
      <c r="M388" s="0"/>
      <c r="O388" s="0"/>
    </row>
    <row r="389" customFormat="false" ht="12.8" hidden="false" customHeight="false" outlineLevel="0" collapsed="false">
      <c r="H389" s="0"/>
      <c r="I389" s="0"/>
      <c r="J389" s="0"/>
      <c r="M389" s="0"/>
      <c r="O389" s="0"/>
    </row>
    <row r="390" customFormat="false" ht="12.8" hidden="false" customHeight="false" outlineLevel="0" collapsed="false">
      <c r="H390" s="0"/>
      <c r="I390" s="0"/>
      <c r="J390" s="0"/>
      <c r="M390" s="0"/>
      <c r="O390" s="0"/>
    </row>
    <row r="391" customFormat="false" ht="12.8" hidden="false" customHeight="false" outlineLevel="0" collapsed="false">
      <c r="H391" s="0"/>
      <c r="I391" s="0"/>
      <c r="J391" s="0"/>
      <c r="M391" s="0"/>
      <c r="O391" s="0"/>
    </row>
    <row r="392" customFormat="false" ht="12.8" hidden="false" customHeight="false" outlineLevel="0" collapsed="false">
      <c r="H392" s="0"/>
      <c r="I392" s="0"/>
      <c r="J392" s="0"/>
      <c r="M392" s="0"/>
      <c r="O392" s="0"/>
    </row>
    <row r="393" customFormat="false" ht="12.8" hidden="false" customHeight="false" outlineLevel="0" collapsed="false">
      <c r="H393" s="0"/>
      <c r="I393" s="0"/>
      <c r="J393" s="0"/>
      <c r="M393" s="0"/>
      <c r="O393" s="0"/>
    </row>
    <row r="394" customFormat="false" ht="12.8" hidden="false" customHeight="false" outlineLevel="0" collapsed="false">
      <c r="H394" s="0"/>
      <c r="I394" s="0"/>
      <c r="J394" s="0"/>
      <c r="M394" s="0"/>
      <c r="O394" s="0"/>
    </row>
    <row r="395" customFormat="false" ht="12.8" hidden="false" customHeight="false" outlineLevel="0" collapsed="false">
      <c r="H395" s="0"/>
      <c r="I395" s="0"/>
      <c r="J395" s="0"/>
      <c r="M395" s="0"/>
      <c r="O395" s="0"/>
    </row>
    <row r="396" customFormat="false" ht="12.8" hidden="false" customHeight="false" outlineLevel="0" collapsed="false">
      <c r="H396" s="0"/>
      <c r="I396" s="0"/>
      <c r="J396" s="0"/>
      <c r="M396" s="0"/>
      <c r="O396" s="0"/>
    </row>
    <row r="397" customFormat="false" ht="12.8" hidden="false" customHeight="false" outlineLevel="0" collapsed="false">
      <c r="H397" s="0"/>
      <c r="I397" s="0"/>
      <c r="J397" s="0"/>
      <c r="M397" s="0"/>
      <c r="O397" s="0"/>
    </row>
    <row r="398" customFormat="false" ht="12.8" hidden="false" customHeight="false" outlineLevel="0" collapsed="false">
      <c r="H398" s="0"/>
      <c r="I398" s="0"/>
      <c r="J398" s="0"/>
      <c r="M398" s="0"/>
      <c r="O398" s="0"/>
    </row>
    <row r="399" customFormat="false" ht="12.8" hidden="false" customHeight="false" outlineLevel="0" collapsed="false">
      <c r="H399" s="0"/>
      <c r="I399" s="0"/>
      <c r="J399" s="0"/>
      <c r="M399" s="0"/>
      <c r="O399" s="0"/>
    </row>
    <row r="400" customFormat="false" ht="12.8" hidden="false" customHeight="false" outlineLevel="0" collapsed="false">
      <c r="H400" s="0"/>
      <c r="I400" s="0"/>
      <c r="J400" s="0"/>
      <c r="M400" s="0"/>
      <c r="O400" s="0"/>
    </row>
    <row r="401" customFormat="false" ht="12.8" hidden="false" customHeight="false" outlineLevel="0" collapsed="false">
      <c r="H401" s="0"/>
      <c r="I401" s="0"/>
      <c r="J401" s="0"/>
      <c r="M401" s="0"/>
      <c r="O401" s="0"/>
    </row>
    <row r="402" customFormat="false" ht="12.8" hidden="false" customHeight="false" outlineLevel="0" collapsed="false">
      <c r="H402" s="0"/>
      <c r="I402" s="0"/>
      <c r="J402" s="0"/>
      <c r="M402" s="0"/>
      <c r="O402" s="0"/>
    </row>
    <row r="403" customFormat="false" ht="12.8" hidden="false" customHeight="false" outlineLevel="0" collapsed="false">
      <c r="H403" s="0"/>
      <c r="I403" s="0"/>
      <c r="J403" s="0"/>
      <c r="M403" s="0"/>
      <c r="O403" s="0"/>
    </row>
    <row r="404" customFormat="false" ht="12.8" hidden="false" customHeight="false" outlineLevel="0" collapsed="false">
      <c r="H404" s="0"/>
      <c r="I404" s="0"/>
      <c r="J404" s="0"/>
      <c r="M404" s="0"/>
      <c r="O404" s="0"/>
    </row>
    <row r="405" customFormat="false" ht="12.8" hidden="false" customHeight="false" outlineLevel="0" collapsed="false">
      <c r="H405" s="0"/>
      <c r="I405" s="0"/>
      <c r="J405" s="0"/>
      <c r="M405" s="0"/>
      <c r="O405" s="0"/>
    </row>
    <row r="406" customFormat="false" ht="12.8" hidden="false" customHeight="false" outlineLevel="0" collapsed="false">
      <c r="H406" s="0"/>
      <c r="I406" s="0"/>
      <c r="J406" s="0"/>
      <c r="M406" s="0"/>
      <c r="O406" s="0"/>
    </row>
    <row r="407" customFormat="false" ht="12.8" hidden="false" customHeight="false" outlineLevel="0" collapsed="false">
      <c r="H407" s="0"/>
      <c r="I407" s="0"/>
      <c r="J407" s="0"/>
      <c r="M407" s="0"/>
      <c r="O407" s="0"/>
    </row>
    <row r="408" customFormat="false" ht="12.8" hidden="false" customHeight="false" outlineLevel="0" collapsed="false">
      <c r="H408" s="0"/>
      <c r="I408" s="0"/>
      <c r="J408" s="0"/>
      <c r="M408" s="0"/>
      <c r="O408" s="0"/>
    </row>
    <row r="409" customFormat="false" ht="12.8" hidden="false" customHeight="false" outlineLevel="0" collapsed="false">
      <c r="H409" s="0"/>
      <c r="I409" s="0"/>
      <c r="J409" s="0"/>
      <c r="M409" s="0"/>
      <c r="O409" s="0"/>
    </row>
    <row r="410" customFormat="false" ht="12.8" hidden="false" customHeight="false" outlineLevel="0" collapsed="false">
      <c r="H410" s="0"/>
      <c r="I410" s="0"/>
      <c r="J410" s="0"/>
      <c r="M410" s="0"/>
      <c r="O410" s="0"/>
    </row>
    <row r="411" customFormat="false" ht="12.8" hidden="false" customHeight="false" outlineLevel="0" collapsed="false">
      <c r="H411" s="0"/>
      <c r="I411" s="0"/>
      <c r="J411" s="0"/>
      <c r="M411" s="0"/>
      <c r="O411" s="0"/>
    </row>
    <row r="412" customFormat="false" ht="12.8" hidden="false" customHeight="false" outlineLevel="0" collapsed="false">
      <c r="H412" s="0"/>
      <c r="I412" s="0"/>
      <c r="J412" s="0"/>
      <c r="M412" s="0"/>
      <c r="O412" s="0"/>
    </row>
    <row r="413" customFormat="false" ht="12.8" hidden="false" customHeight="false" outlineLevel="0" collapsed="false">
      <c r="H413" s="0"/>
      <c r="I413" s="0"/>
      <c r="J413" s="0"/>
      <c r="M413" s="0"/>
      <c r="O413" s="0"/>
    </row>
    <row r="414" customFormat="false" ht="12.8" hidden="false" customHeight="false" outlineLevel="0" collapsed="false">
      <c r="H414" s="0"/>
      <c r="I414" s="0"/>
      <c r="J414" s="0"/>
      <c r="M414" s="0"/>
      <c r="O414" s="0"/>
    </row>
    <row r="415" customFormat="false" ht="12.8" hidden="false" customHeight="false" outlineLevel="0" collapsed="false">
      <c r="H415" s="0"/>
      <c r="I415" s="0"/>
      <c r="J415" s="0"/>
      <c r="M415" s="0"/>
      <c r="O415" s="0"/>
    </row>
    <row r="416" customFormat="false" ht="12.8" hidden="false" customHeight="false" outlineLevel="0" collapsed="false">
      <c r="H416" s="0"/>
      <c r="I416" s="0"/>
      <c r="J416" s="0"/>
      <c r="M416" s="0"/>
      <c r="O416" s="0"/>
    </row>
    <row r="417" customFormat="false" ht="12.8" hidden="false" customHeight="false" outlineLevel="0" collapsed="false">
      <c r="H417" s="0"/>
      <c r="I417" s="0"/>
      <c r="J417" s="0"/>
      <c r="M417" s="0"/>
      <c r="O417" s="0"/>
    </row>
    <row r="418" customFormat="false" ht="12.8" hidden="false" customHeight="false" outlineLevel="0" collapsed="false">
      <c r="H418" s="0"/>
      <c r="I418" s="0"/>
      <c r="J418" s="0"/>
      <c r="M418" s="0"/>
      <c r="O418" s="0"/>
    </row>
    <row r="419" customFormat="false" ht="12.8" hidden="false" customHeight="false" outlineLevel="0" collapsed="false">
      <c r="H419" s="0"/>
      <c r="I419" s="0"/>
      <c r="J419" s="0"/>
      <c r="M419" s="0"/>
      <c r="O419" s="0"/>
    </row>
    <row r="420" customFormat="false" ht="12.8" hidden="false" customHeight="false" outlineLevel="0" collapsed="false">
      <c r="H420" s="0"/>
      <c r="I420" s="0"/>
      <c r="J420" s="0"/>
      <c r="M420" s="0"/>
      <c r="O420" s="0"/>
    </row>
    <row r="421" customFormat="false" ht="12.8" hidden="false" customHeight="false" outlineLevel="0" collapsed="false">
      <c r="H421" s="0"/>
      <c r="I421" s="0"/>
      <c r="J421" s="0"/>
      <c r="M421" s="0"/>
      <c r="O421" s="0"/>
    </row>
    <row r="422" customFormat="false" ht="12.8" hidden="false" customHeight="false" outlineLevel="0" collapsed="false">
      <c r="H422" s="0"/>
      <c r="I422" s="0"/>
      <c r="J422" s="0"/>
      <c r="M422" s="0"/>
      <c r="O422" s="0"/>
    </row>
    <row r="423" customFormat="false" ht="12.8" hidden="false" customHeight="false" outlineLevel="0" collapsed="false">
      <c r="H423" s="0"/>
      <c r="I423" s="0"/>
      <c r="J423" s="0"/>
      <c r="M423" s="0"/>
      <c r="O423" s="0"/>
    </row>
    <row r="424" customFormat="false" ht="12.8" hidden="false" customHeight="false" outlineLevel="0" collapsed="false">
      <c r="H424" s="0"/>
      <c r="I424" s="0"/>
      <c r="J424" s="0"/>
      <c r="M424" s="0"/>
      <c r="O424" s="0"/>
    </row>
    <row r="425" customFormat="false" ht="12.8" hidden="false" customHeight="false" outlineLevel="0" collapsed="false">
      <c r="H425" s="0"/>
      <c r="I425" s="0"/>
      <c r="J425" s="0"/>
      <c r="M425" s="0"/>
      <c r="O425" s="0"/>
    </row>
    <row r="426" customFormat="false" ht="12.8" hidden="false" customHeight="false" outlineLevel="0" collapsed="false">
      <c r="H426" s="0"/>
      <c r="I426" s="0"/>
      <c r="J426" s="0"/>
      <c r="M426" s="0"/>
      <c r="O426" s="0"/>
    </row>
    <row r="427" customFormat="false" ht="12.8" hidden="false" customHeight="false" outlineLevel="0" collapsed="false">
      <c r="H427" s="0"/>
      <c r="I427" s="0"/>
      <c r="J427" s="0"/>
      <c r="M427" s="0"/>
      <c r="O427" s="0"/>
    </row>
    <row r="428" customFormat="false" ht="12.8" hidden="false" customHeight="false" outlineLevel="0" collapsed="false">
      <c r="H428" s="0"/>
      <c r="I428" s="0"/>
      <c r="J428" s="0"/>
      <c r="M428" s="0"/>
      <c r="O428" s="0"/>
    </row>
    <row r="429" customFormat="false" ht="12.8" hidden="false" customHeight="false" outlineLevel="0" collapsed="false">
      <c r="H429" s="0"/>
      <c r="I429" s="0"/>
      <c r="J429" s="0"/>
      <c r="M429" s="0"/>
      <c r="O429" s="0"/>
    </row>
    <row r="430" customFormat="false" ht="12.8" hidden="false" customHeight="false" outlineLevel="0" collapsed="false">
      <c r="H430" s="0"/>
      <c r="I430" s="0"/>
      <c r="J430" s="0"/>
      <c r="M430" s="0"/>
      <c r="O430" s="0"/>
    </row>
    <row r="431" customFormat="false" ht="12.8" hidden="false" customHeight="false" outlineLevel="0" collapsed="false">
      <c r="H431" s="0"/>
      <c r="I431" s="0"/>
      <c r="J431" s="0"/>
      <c r="M431" s="0"/>
      <c r="O431" s="0"/>
    </row>
    <row r="432" customFormat="false" ht="12.8" hidden="false" customHeight="false" outlineLevel="0" collapsed="false">
      <c r="H432" s="0"/>
      <c r="I432" s="0"/>
      <c r="J432" s="0"/>
      <c r="M432" s="0"/>
      <c r="O432" s="0"/>
    </row>
    <row r="433" customFormat="false" ht="12.8" hidden="false" customHeight="false" outlineLevel="0" collapsed="false">
      <c r="H433" s="0"/>
      <c r="I433" s="0"/>
      <c r="J433" s="0"/>
      <c r="M433" s="0"/>
      <c r="O433" s="0"/>
    </row>
    <row r="434" customFormat="false" ht="12.8" hidden="false" customHeight="false" outlineLevel="0" collapsed="false">
      <c r="H434" s="0"/>
      <c r="I434" s="0"/>
      <c r="J434" s="0"/>
      <c r="M434" s="0"/>
      <c r="O434" s="0"/>
    </row>
    <row r="435" customFormat="false" ht="12.8" hidden="false" customHeight="false" outlineLevel="0" collapsed="false">
      <c r="H435" s="0"/>
      <c r="I435" s="0"/>
      <c r="J435" s="0"/>
      <c r="M435" s="0"/>
      <c r="O435" s="0"/>
    </row>
    <row r="436" customFormat="false" ht="12.8" hidden="false" customHeight="false" outlineLevel="0" collapsed="false">
      <c r="H436" s="0"/>
      <c r="I436" s="0"/>
      <c r="J436" s="0"/>
      <c r="M436" s="0"/>
      <c r="O436" s="0"/>
    </row>
    <row r="437" customFormat="false" ht="12.8" hidden="false" customHeight="false" outlineLevel="0" collapsed="false">
      <c r="H437" s="0"/>
      <c r="I437" s="0"/>
      <c r="J437" s="0"/>
      <c r="M437" s="0"/>
      <c r="O437" s="0"/>
    </row>
    <row r="438" customFormat="false" ht="12.8" hidden="false" customHeight="false" outlineLevel="0" collapsed="false">
      <c r="H438" s="0"/>
      <c r="I438" s="0"/>
      <c r="J438" s="0"/>
      <c r="M438" s="0"/>
      <c r="O438" s="0"/>
    </row>
    <row r="439" customFormat="false" ht="12.8" hidden="false" customHeight="false" outlineLevel="0" collapsed="false">
      <c r="H439" s="0"/>
      <c r="I439" s="0"/>
      <c r="J439" s="0"/>
      <c r="M439" s="0"/>
      <c r="O439" s="0"/>
    </row>
    <row r="440" customFormat="false" ht="12.8" hidden="false" customHeight="false" outlineLevel="0" collapsed="false">
      <c r="H440" s="0"/>
      <c r="I440" s="0"/>
      <c r="J440" s="0"/>
      <c r="M440" s="0"/>
      <c r="O440" s="0"/>
    </row>
    <row r="441" customFormat="false" ht="12.8" hidden="false" customHeight="false" outlineLevel="0" collapsed="false">
      <c r="H441" s="0"/>
      <c r="I441" s="0"/>
      <c r="J441" s="0"/>
      <c r="M441" s="0"/>
      <c r="O441" s="0"/>
    </row>
    <row r="442" customFormat="false" ht="12.8" hidden="false" customHeight="false" outlineLevel="0" collapsed="false">
      <c r="H442" s="0"/>
      <c r="I442" s="0"/>
      <c r="J442" s="0"/>
      <c r="M442" s="0"/>
      <c r="O442" s="0"/>
    </row>
    <row r="443" customFormat="false" ht="12.8" hidden="false" customHeight="false" outlineLevel="0" collapsed="false">
      <c r="H443" s="0"/>
      <c r="I443" s="0"/>
      <c r="J443" s="0"/>
      <c r="M443" s="0"/>
      <c r="O443" s="0"/>
    </row>
    <row r="444" customFormat="false" ht="12.8" hidden="false" customHeight="false" outlineLevel="0" collapsed="false">
      <c r="H444" s="0"/>
      <c r="I444" s="0"/>
      <c r="J444" s="0"/>
      <c r="M444" s="0"/>
      <c r="O444" s="0"/>
    </row>
    <row r="445" customFormat="false" ht="12.8" hidden="false" customHeight="false" outlineLevel="0" collapsed="false">
      <c r="H445" s="0"/>
      <c r="I445" s="0"/>
      <c r="J445" s="0"/>
      <c r="M445" s="0"/>
      <c r="O445" s="0"/>
    </row>
    <row r="446" customFormat="false" ht="12.8" hidden="false" customHeight="false" outlineLevel="0" collapsed="false">
      <c r="H446" s="0"/>
      <c r="I446" s="0"/>
      <c r="J446" s="0"/>
      <c r="M446" s="0"/>
      <c r="O446" s="0"/>
    </row>
    <row r="447" customFormat="false" ht="12.8" hidden="false" customHeight="false" outlineLevel="0" collapsed="false">
      <c r="H447" s="0"/>
      <c r="I447" s="0"/>
      <c r="J447" s="0"/>
      <c r="M447" s="0"/>
      <c r="O447" s="0"/>
    </row>
    <row r="448" customFormat="false" ht="12.8" hidden="false" customHeight="false" outlineLevel="0" collapsed="false">
      <c r="H448" s="0"/>
      <c r="I448" s="0"/>
      <c r="J448" s="0"/>
      <c r="M448" s="0"/>
      <c r="O448" s="0"/>
    </row>
    <row r="449" customFormat="false" ht="12.8" hidden="false" customHeight="false" outlineLevel="0" collapsed="false">
      <c r="H449" s="0"/>
      <c r="I449" s="0"/>
      <c r="J449" s="0"/>
      <c r="M449" s="0"/>
      <c r="O449" s="0"/>
    </row>
    <row r="450" customFormat="false" ht="12.8" hidden="false" customHeight="false" outlineLevel="0" collapsed="false">
      <c r="H450" s="0"/>
      <c r="I450" s="0"/>
      <c r="J450" s="0"/>
      <c r="M450" s="0"/>
      <c r="O450" s="0"/>
    </row>
    <row r="451" customFormat="false" ht="12.8" hidden="false" customHeight="false" outlineLevel="0" collapsed="false">
      <c r="H451" s="0"/>
      <c r="I451" s="0"/>
      <c r="J451" s="0"/>
      <c r="M451" s="0"/>
      <c r="O451" s="0"/>
    </row>
    <row r="452" customFormat="false" ht="12.8" hidden="false" customHeight="false" outlineLevel="0" collapsed="false">
      <c r="H452" s="0"/>
      <c r="I452" s="0"/>
      <c r="J452" s="0"/>
      <c r="M452" s="0"/>
      <c r="O452" s="0"/>
    </row>
    <row r="453" customFormat="false" ht="12.8" hidden="false" customHeight="false" outlineLevel="0" collapsed="false">
      <c r="H453" s="0"/>
      <c r="I453" s="0"/>
      <c r="J453" s="0"/>
      <c r="M453" s="0"/>
      <c r="O453" s="0"/>
    </row>
    <row r="454" customFormat="false" ht="12.8" hidden="false" customHeight="false" outlineLevel="0" collapsed="false">
      <c r="H454" s="0"/>
      <c r="I454" s="0"/>
      <c r="J454" s="0"/>
      <c r="M454" s="0"/>
      <c r="O454" s="0"/>
    </row>
    <row r="455" customFormat="false" ht="12.8" hidden="false" customHeight="false" outlineLevel="0" collapsed="false">
      <c r="H455" s="0"/>
      <c r="I455" s="0"/>
      <c r="J455" s="0"/>
      <c r="M455" s="0"/>
      <c r="O455" s="0"/>
    </row>
    <row r="456" customFormat="false" ht="12.8" hidden="false" customHeight="false" outlineLevel="0" collapsed="false">
      <c r="H456" s="0"/>
      <c r="I456" s="0"/>
      <c r="J456" s="0"/>
      <c r="M456" s="0"/>
      <c r="O456" s="0"/>
    </row>
    <row r="457" customFormat="false" ht="12.8" hidden="false" customHeight="false" outlineLevel="0" collapsed="false">
      <c r="H457" s="0"/>
      <c r="I457" s="0"/>
      <c r="J457" s="0"/>
      <c r="M457" s="0"/>
      <c r="O457" s="0"/>
    </row>
    <row r="458" customFormat="false" ht="12.8" hidden="false" customHeight="false" outlineLevel="0" collapsed="false">
      <c r="H458" s="0"/>
      <c r="I458" s="0"/>
      <c r="J458" s="0"/>
      <c r="M458" s="0"/>
      <c r="O458" s="0"/>
    </row>
    <row r="459" customFormat="false" ht="12.8" hidden="false" customHeight="false" outlineLevel="0" collapsed="false">
      <c r="H459" s="0"/>
      <c r="I459" s="0"/>
      <c r="J459" s="0"/>
      <c r="M459" s="0"/>
      <c r="O459" s="0"/>
    </row>
    <row r="460" customFormat="false" ht="12.8" hidden="false" customHeight="false" outlineLevel="0" collapsed="false">
      <c r="H460" s="0"/>
      <c r="I460" s="0"/>
      <c r="J460" s="0"/>
      <c r="M460" s="0"/>
      <c r="O460" s="0"/>
    </row>
    <row r="461" customFormat="false" ht="12.8" hidden="false" customHeight="false" outlineLevel="0" collapsed="false">
      <c r="H461" s="0"/>
      <c r="I461" s="0"/>
      <c r="J461" s="0"/>
      <c r="M461" s="0"/>
      <c r="O461" s="0"/>
    </row>
    <row r="462" customFormat="false" ht="12.8" hidden="false" customHeight="false" outlineLevel="0" collapsed="false">
      <c r="H462" s="0"/>
      <c r="I462" s="0"/>
      <c r="J462" s="0"/>
      <c r="M462" s="0"/>
      <c r="O462" s="0"/>
    </row>
    <row r="463" customFormat="false" ht="12.8" hidden="false" customHeight="false" outlineLevel="0" collapsed="false">
      <c r="H463" s="0"/>
      <c r="I463" s="0"/>
      <c r="J463" s="0"/>
      <c r="M463" s="0"/>
      <c r="O463" s="0"/>
    </row>
    <row r="464" customFormat="false" ht="12.8" hidden="false" customHeight="false" outlineLevel="0" collapsed="false">
      <c r="H464" s="0"/>
      <c r="I464" s="0"/>
      <c r="J464" s="0"/>
      <c r="M464" s="0"/>
      <c r="O464" s="0"/>
    </row>
    <row r="465" customFormat="false" ht="12.8" hidden="false" customHeight="false" outlineLevel="0" collapsed="false">
      <c r="H465" s="0"/>
      <c r="I465" s="0"/>
      <c r="J465" s="0"/>
      <c r="M465" s="0"/>
      <c r="O465" s="0"/>
    </row>
    <row r="466" customFormat="false" ht="12.8" hidden="false" customHeight="false" outlineLevel="0" collapsed="false">
      <c r="H466" s="0"/>
      <c r="I466" s="0"/>
      <c r="J466" s="0"/>
      <c r="M466" s="0"/>
      <c r="O466" s="0"/>
    </row>
    <row r="467" customFormat="false" ht="12.8" hidden="false" customHeight="false" outlineLevel="0" collapsed="false">
      <c r="H467" s="0"/>
      <c r="I467" s="0"/>
      <c r="J467" s="0"/>
      <c r="M467" s="0"/>
      <c r="O467" s="0"/>
    </row>
    <row r="468" customFormat="false" ht="12.8" hidden="false" customHeight="false" outlineLevel="0" collapsed="false">
      <c r="H468" s="0"/>
      <c r="I468" s="0"/>
      <c r="J468" s="0"/>
      <c r="M468" s="0"/>
      <c r="O468" s="0"/>
    </row>
    <row r="469" customFormat="false" ht="12.8" hidden="false" customHeight="false" outlineLevel="0" collapsed="false">
      <c r="H469" s="0"/>
      <c r="I469" s="0"/>
      <c r="J469" s="0"/>
      <c r="M469" s="0"/>
      <c r="O469" s="0"/>
    </row>
    <row r="470" customFormat="false" ht="12.8" hidden="false" customHeight="false" outlineLevel="0" collapsed="false">
      <c r="H470" s="0"/>
      <c r="I470" s="0"/>
      <c r="J470" s="0"/>
      <c r="M470" s="0"/>
      <c r="O470" s="0"/>
    </row>
    <row r="471" customFormat="false" ht="12.8" hidden="false" customHeight="false" outlineLevel="0" collapsed="false">
      <c r="H471" s="0"/>
      <c r="I471" s="0"/>
      <c r="J471" s="0"/>
      <c r="M471" s="0"/>
      <c r="O471" s="0"/>
    </row>
    <row r="472" customFormat="false" ht="12.8" hidden="false" customHeight="false" outlineLevel="0" collapsed="false">
      <c r="H472" s="0"/>
      <c r="I472" s="0"/>
      <c r="J472" s="0"/>
      <c r="M472" s="0"/>
      <c r="O472" s="0"/>
    </row>
    <row r="473" customFormat="false" ht="12.8" hidden="false" customHeight="false" outlineLevel="0" collapsed="false">
      <c r="H473" s="0"/>
      <c r="I473" s="0"/>
      <c r="J473" s="0"/>
      <c r="M473" s="0"/>
      <c r="O473" s="0"/>
    </row>
    <row r="474" customFormat="false" ht="12.8" hidden="false" customHeight="false" outlineLevel="0" collapsed="false">
      <c r="H474" s="0"/>
      <c r="I474" s="0"/>
      <c r="J474" s="0"/>
      <c r="M474" s="0"/>
      <c r="O474" s="0"/>
    </row>
    <row r="475" customFormat="false" ht="12.8" hidden="false" customHeight="false" outlineLevel="0" collapsed="false">
      <c r="H475" s="0"/>
      <c r="I475" s="0"/>
      <c r="J475" s="0"/>
      <c r="M475" s="0"/>
      <c r="O475" s="0"/>
    </row>
    <row r="476" customFormat="false" ht="12.8" hidden="false" customHeight="false" outlineLevel="0" collapsed="false">
      <c r="H476" s="0"/>
      <c r="I476" s="0"/>
      <c r="J476" s="0"/>
      <c r="M476" s="0"/>
      <c r="O476" s="0"/>
    </row>
    <row r="477" customFormat="false" ht="12.8" hidden="false" customHeight="false" outlineLevel="0" collapsed="false">
      <c r="H477" s="0"/>
      <c r="I477" s="0"/>
      <c r="J477" s="0"/>
      <c r="M477" s="0"/>
      <c r="O477" s="0"/>
    </row>
    <row r="478" customFormat="false" ht="12.8" hidden="false" customHeight="false" outlineLevel="0" collapsed="false">
      <c r="H478" s="0"/>
      <c r="I478" s="0"/>
      <c r="J478" s="0"/>
      <c r="M478" s="0"/>
      <c r="O478" s="0"/>
    </row>
    <row r="479" customFormat="false" ht="12.8" hidden="false" customHeight="false" outlineLevel="0" collapsed="false">
      <c r="H479" s="0"/>
      <c r="I479" s="0"/>
      <c r="J479" s="0"/>
      <c r="M479" s="0"/>
      <c r="O479" s="0"/>
    </row>
    <row r="480" customFormat="false" ht="12.8" hidden="false" customHeight="false" outlineLevel="0" collapsed="false">
      <c r="H480" s="0"/>
      <c r="I480" s="0"/>
      <c r="J480" s="0"/>
      <c r="M480" s="0"/>
      <c r="O480" s="0"/>
    </row>
    <row r="481" customFormat="false" ht="12.8" hidden="false" customHeight="false" outlineLevel="0" collapsed="false">
      <c r="H481" s="0"/>
      <c r="I481" s="0"/>
      <c r="J481" s="0"/>
      <c r="M481" s="0"/>
      <c r="O481" s="0"/>
    </row>
    <row r="482" customFormat="false" ht="12.8" hidden="false" customHeight="false" outlineLevel="0" collapsed="false">
      <c r="H482" s="0"/>
      <c r="I482" s="0"/>
      <c r="J482" s="0"/>
      <c r="M482" s="0"/>
      <c r="O482" s="0"/>
    </row>
    <row r="483" customFormat="false" ht="12.8" hidden="false" customHeight="false" outlineLevel="0" collapsed="false">
      <c r="H483" s="0"/>
      <c r="I483" s="0"/>
      <c r="J483" s="0"/>
      <c r="M483" s="0"/>
      <c r="O483" s="0"/>
    </row>
    <row r="484" customFormat="false" ht="12.8" hidden="false" customHeight="false" outlineLevel="0" collapsed="false">
      <c r="H484" s="0"/>
      <c r="I484" s="0"/>
      <c r="J484" s="0"/>
      <c r="M484" s="0"/>
      <c r="O484" s="0"/>
    </row>
    <row r="485" customFormat="false" ht="12.8" hidden="false" customHeight="false" outlineLevel="0" collapsed="false">
      <c r="H485" s="0"/>
      <c r="I485" s="0"/>
      <c r="J485" s="0"/>
      <c r="M485" s="0"/>
      <c r="O485" s="0"/>
    </row>
    <row r="486" customFormat="false" ht="12.8" hidden="false" customHeight="false" outlineLevel="0" collapsed="false">
      <c r="H486" s="0"/>
      <c r="I486" s="0"/>
      <c r="J486" s="0"/>
      <c r="M486" s="0"/>
      <c r="O486" s="0"/>
    </row>
    <row r="487" customFormat="false" ht="12.8" hidden="false" customHeight="false" outlineLevel="0" collapsed="false">
      <c r="H487" s="0"/>
      <c r="I487" s="0"/>
      <c r="J487" s="0"/>
      <c r="M487" s="0"/>
      <c r="O487" s="0"/>
    </row>
    <row r="488" customFormat="false" ht="12.8" hidden="false" customHeight="false" outlineLevel="0" collapsed="false">
      <c r="H488" s="0"/>
      <c r="I488" s="0"/>
      <c r="J488" s="0"/>
      <c r="M488" s="0"/>
      <c r="O488" s="0"/>
    </row>
    <row r="489" customFormat="false" ht="12.8" hidden="false" customHeight="false" outlineLevel="0" collapsed="false">
      <c r="H489" s="0"/>
      <c r="I489" s="0"/>
      <c r="J489" s="0"/>
      <c r="M489" s="0"/>
      <c r="O489" s="0"/>
    </row>
    <row r="490" customFormat="false" ht="12.8" hidden="false" customHeight="false" outlineLevel="0" collapsed="false">
      <c r="H490" s="0"/>
      <c r="I490" s="0"/>
      <c r="J490" s="0"/>
      <c r="M490" s="0"/>
      <c r="O490" s="0"/>
    </row>
    <row r="491" customFormat="false" ht="12.8" hidden="false" customHeight="false" outlineLevel="0" collapsed="false">
      <c r="H491" s="0"/>
      <c r="I491" s="0"/>
      <c r="J491" s="0"/>
      <c r="M491" s="0"/>
      <c r="O491" s="0"/>
    </row>
    <row r="492" customFormat="false" ht="12.8" hidden="false" customHeight="false" outlineLevel="0" collapsed="false">
      <c r="H492" s="0"/>
      <c r="I492" s="0"/>
      <c r="J492" s="0"/>
      <c r="M492" s="0"/>
      <c r="O492" s="0"/>
    </row>
    <row r="493" customFormat="false" ht="12.8" hidden="false" customHeight="false" outlineLevel="0" collapsed="false">
      <c r="H493" s="0"/>
      <c r="I493" s="0"/>
      <c r="J493" s="0"/>
      <c r="M493" s="0"/>
      <c r="O493" s="0"/>
    </row>
    <row r="494" customFormat="false" ht="12.8" hidden="false" customHeight="false" outlineLevel="0" collapsed="false">
      <c r="H494" s="0"/>
      <c r="I494" s="0"/>
      <c r="J494" s="0"/>
      <c r="M494" s="0"/>
      <c r="O494" s="0"/>
    </row>
    <row r="495" customFormat="false" ht="12.8" hidden="false" customHeight="false" outlineLevel="0" collapsed="false">
      <c r="H495" s="0"/>
      <c r="I495" s="0"/>
      <c r="J495" s="0"/>
      <c r="M495" s="0"/>
      <c r="O495" s="0"/>
    </row>
    <row r="496" customFormat="false" ht="12.8" hidden="false" customHeight="false" outlineLevel="0" collapsed="false">
      <c r="H496" s="0"/>
      <c r="I496" s="0"/>
      <c r="J496" s="0"/>
      <c r="M496" s="0"/>
      <c r="O496" s="0"/>
    </row>
    <row r="497" customFormat="false" ht="12.8" hidden="false" customHeight="false" outlineLevel="0" collapsed="false">
      <c r="H497" s="0"/>
      <c r="I497" s="0"/>
      <c r="J497" s="0"/>
      <c r="M497" s="0"/>
      <c r="O497" s="0"/>
    </row>
    <row r="498" customFormat="false" ht="12.8" hidden="false" customHeight="false" outlineLevel="0" collapsed="false">
      <c r="H498" s="0"/>
      <c r="I498" s="0"/>
      <c r="J498" s="0"/>
      <c r="M498" s="0"/>
      <c r="O498" s="0"/>
    </row>
    <row r="499" customFormat="false" ht="12.8" hidden="false" customHeight="false" outlineLevel="0" collapsed="false">
      <c r="H499" s="0"/>
      <c r="I499" s="0"/>
      <c r="J499" s="0"/>
      <c r="M499" s="0"/>
      <c r="O499" s="0"/>
    </row>
    <row r="500" customFormat="false" ht="12.8" hidden="false" customHeight="false" outlineLevel="0" collapsed="false">
      <c r="H500" s="0"/>
      <c r="I500" s="0"/>
      <c r="J500" s="0"/>
      <c r="M500" s="0"/>
      <c r="O500" s="0"/>
    </row>
    <row r="501" customFormat="false" ht="12.8" hidden="false" customHeight="false" outlineLevel="0" collapsed="false">
      <c r="H501" s="0"/>
      <c r="I501" s="0"/>
      <c r="J501" s="0"/>
      <c r="M501" s="0"/>
      <c r="O501" s="0"/>
    </row>
    <row r="502" customFormat="false" ht="12.8" hidden="false" customHeight="false" outlineLevel="0" collapsed="false">
      <c r="H502" s="0"/>
      <c r="I502" s="0"/>
      <c r="J502" s="0"/>
      <c r="M502" s="0"/>
      <c r="O502" s="0"/>
    </row>
    <row r="503" customFormat="false" ht="12.8" hidden="false" customHeight="false" outlineLevel="0" collapsed="false">
      <c r="H503" s="0"/>
      <c r="I503" s="0"/>
      <c r="J503" s="0"/>
      <c r="M503" s="0"/>
      <c r="O503" s="0"/>
    </row>
    <row r="504" customFormat="false" ht="12.8" hidden="false" customHeight="false" outlineLevel="0" collapsed="false">
      <c r="H504" s="0"/>
      <c r="I504" s="0"/>
      <c r="J504" s="0"/>
      <c r="M504" s="0"/>
      <c r="O504" s="0"/>
    </row>
    <row r="505" customFormat="false" ht="12.8" hidden="false" customHeight="false" outlineLevel="0" collapsed="false">
      <c r="H505" s="0"/>
      <c r="I505" s="0"/>
      <c r="J505" s="0"/>
      <c r="M505" s="0"/>
      <c r="O505" s="0"/>
    </row>
    <row r="506" customFormat="false" ht="12.8" hidden="false" customHeight="false" outlineLevel="0" collapsed="false">
      <c r="H506" s="0"/>
      <c r="I506" s="0"/>
      <c r="J506" s="0"/>
      <c r="M506" s="0"/>
      <c r="O506" s="0"/>
    </row>
    <row r="507" customFormat="false" ht="12.8" hidden="false" customHeight="false" outlineLevel="0" collapsed="false">
      <c r="H507" s="0"/>
      <c r="I507" s="0"/>
      <c r="J507" s="0"/>
      <c r="M507" s="0"/>
      <c r="O507" s="0"/>
    </row>
    <row r="508" customFormat="false" ht="12.8" hidden="false" customHeight="false" outlineLevel="0" collapsed="false">
      <c r="H508" s="0"/>
      <c r="I508" s="0"/>
      <c r="J508" s="0"/>
      <c r="M508" s="0"/>
      <c r="O508" s="0"/>
    </row>
    <row r="509" customFormat="false" ht="12.8" hidden="false" customHeight="false" outlineLevel="0" collapsed="false">
      <c r="H509" s="0"/>
      <c r="I509" s="0"/>
      <c r="J509" s="0"/>
      <c r="M509" s="0"/>
      <c r="O509" s="0"/>
    </row>
    <row r="510" customFormat="false" ht="12.8" hidden="false" customHeight="false" outlineLevel="0" collapsed="false">
      <c r="H510" s="0"/>
      <c r="I510" s="0"/>
      <c r="J510" s="0"/>
      <c r="M510" s="0"/>
      <c r="O510" s="0"/>
    </row>
    <row r="511" customFormat="false" ht="12.8" hidden="false" customHeight="false" outlineLevel="0" collapsed="false">
      <c r="H511" s="0"/>
      <c r="I511" s="0"/>
      <c r="J511" s="0"/>
      <c r="M511" s="0"/>
      <c r="O511" s="0"/>
    </row>
    <row r="512" customFormat="false" ht="12.8" hidden="false" customHeight="false" outlineLevel="0" collapsed="false">
      <c r="H512" s="0"/>
      <c r="I512" s="0"/>
      <c r="J512" s="0"/>
      <c r="M512" s="0"/>
      <c r="O512" s="0"/>
    </row>
    <row r="513" customFormat="false" ht="12.8" hidden="false" customHeight="false" outlineLevel="0" collapsed="false">
      <c r="H513" s="0"/>
      <c r="I513" s="0"/>
      <c r="J513" s="0"/>
      <c r="M513" s="0"/>
      <c r="O513" s="0"/>
    </row>
    <row r="514" customFormat="false" ht="12.8" hidden="false" customHeight="false" outlineLevel="0" collapsed="false">
      <c r="H514" s="0"/>
      <c r="I514" s="0"/>
      <c r="J514" s="0"/>
      <c r="M514" s="0"/>
      <c r="O514" s="0"/>
    </row>
    <row r="515" customFormat="false" ht="12.8" hidden="false" customHeight="false" outlineLevel="0" collapsed="false">
      <c r="H515" s="0"/>
      <c r="I515" s="0"/>
      <c r="J515" s="0"/>
      <c r="M515" s="0"/>
      <c r="O515" s="0"/>
    </row>
    <row r="516" customFormat="false" ht="12.8" hidden="false" customHeight="false" outlineLevel="0" collapsed="false">
      <c r="H516" s="0"/>
      <c r="I516" s="0"/>
      <c r="J516" s="0"/>
      <c r="M516" s="0"/>
      <c r="O516" s="0"/>
    </row>
    <row r="517" customFormat="false" ht="12.8" hidden="false" customHeight="false" outlineLevel="0" collapsed="false">
      <c r="H517" s="0"/>
      <c r="I517" s="0"/>
      <c r="J517" s="0"/>
      <c r="M517" s="0"/>
      <c r="O517" s="0"/>
    </row>
    <row r="518" customFormat="false" ht="12.8" hidden="false" customHeight="false" outlineLevel="0" collapsed="false">
      <c r="H518" s="0"/>
      <c r="I518" s="0"/>
      <c r="J518" s="0"/>
      <c r="M518" s="0"/>
      <c r="O518" s="0"/>
    </row>
    <row r="519" customFormat="false" ht="12.8" hidden="false" customHeight="false" outlineLevel="0" collapsed="false">
      <c r="H519" s="0"/>
      <c r="I519" s="0"/>
      <c r="J519" s="0"/>
      <c r="M519" s="0"/>
      <c r="O519" s="0"/>
    </row>
    <row r="520" customFormat="false" ht="12.8" hidden="false" customHeight="false" outlineLevel="0" collapsed="false">
      <c r="H520" s="0"/>
      <c r="I520" s="0"/>
      <c r="J520" s="0"/>
      <c r="M520" s="0"/>
      <c r="O520" s="0"/>
    </row>
    <row r="521" customFormat="false" ht="12.8" hidden="false" customHeight="false" outlineLevel="0" collapsed="false">
      <c r="H521" s="0"/>
      <c r="I521" s="0"/>
      <c r="J521" s="0"/>
      <c r="M521" s="0"/>
      <c r="O521" s="0"/>
    </row>
    <row r="522" customFormat="false" ht="12.8" hidden="false" customHeight="false" outlineLevel="0" collapsed="false">
      <c r="H522" s="0"/>
      <c r="I522" s="0"/>
      <c r="J522" s="0"/>
      <c r="M522" s="0"/>
      <c r="O522" s="0"/>
    </row>
    <row r="523" customFormat="false" ht="12.8" hidden="false" customHeight="false" outlineLevel="0" collapsed="false">
      <c r="H523" s="0"/>
      <c r="I523" s="0"/>
      <c r="J523" s="0"/>
      <c r="M523" s="0"/>
      <c r="O523" s="0"/>
    </row>
    <row r="524" customFormat="false" ht="12.8" hidden="false" customHeight="false" outlineLevel="0" collapsed="false">
      <c r="H524" s="0"/>
      <c r="I524" s="0"/>
      <c r="J524" s="0"/>
      <c r="M524" s="0"/>
      <c r="O524" s="0"/>
    </row>
    <row r="525" customFormat="false" ht="12.8" hidden="false" customHeight="false" outlineLevel="0" collapsed="false">
      <c r="H525" s="0"/>
      <c r="I525" s="0"/>
      <c r="J525" s="0"/>
      <c r="M525" s="0"/>
      <c r="O525" s="0"/>
    </row>
    <row r="526" customFormat="false" ht="12.8" hidden="false" customHeight="false" outlineLevel="0" collapsed="false">
      <c r="H526" s="0"/>
      <c r="I526" s="0"/>
      <c r="J526" s="0"/>
      <c r="M526" s="0"/>
      <c r="O526" s="0"/>
    </row>
    <row r="527" customFormat="false" ht="12.8" hidden="false" customHeight="false" outlineLevel="0" collapsed="false">
      <c r="H527" s="0"/>
      <c r="I527" s="0"/>
      <c r="J527" s="0"/>
      <c r="M527" s="0"/>
      <c r="O527" s="0"/>
    </row>
    <row r="528" customFormat="false" ht="12.8" hidden="false" customHeight="false" outlineLevel="0" collapsed="false">
      <c r="H528" s="0"/>
      <c r="I528" s="0"/>
      <c r="J528" s="0"/>
      <c r="M528" s="0"/>
      <c r="O528" s="0"/>
    </row>
    <row r="529" customFormat="false" ht="12.8" hidden="false" customHeight="false" outlineLevel="0" collapsed="false">
      <c r="H529" s="0"/>
      <c r="I529" s="0"/>
      <c r="J529" s="0"/>
      <c r="M529" s="0"/>
      <c r="O529" s="0"/>
    </row>
    <row r="530" customFormat="false" ht="12.8" hidden="false" customHeight="false" outlineLevel="0" collapsed="false">
      <c r="H530" s="0"/>
      <c r="I530" s="0"/>
      <c r="J530" s="0"/>
      <c r="M530" s="0"/>
      <c r="O530" s="0"/>
    </row>
    <row r="531" customFormat="false" ht="12.8" hidden="false" customHeight="false" outlineLevel="0" collapsed="false">
      <c r="H531" s="0"/>
      <c r="I531" s="0"/>
      <c r="J531" s="0"/>
      <c r="M531" s="0"/>
      <c r="O531" s="0"/>
    </row>
    <row r="532" customFormat="false" ht="12.8" hidden="false" customHeight="false" outlineLevel="0" collapsed="false">
      <c r="H532" s="0"/>
      <c r="I532" s="0"/>
      <c r="J532" s="0"/>
      <c r="M532" s="0"/>
      <c r="O532" s="0"/>
    </row>
    <row r="533" customFormat="false" ht="12.8" hidden="false" customHeight="false" outlineLevel="0" collapsed="false">
      <c r="H533" s="0"/>
      <c r="I533" s="0"/>
      <c r="J533" s="0"/>
      <c r="M533" s="0"/>
      <c r="O533" s="0"/>
    </row>
    <row r="534" customFormat="false" ht="12.8" hidden="false" customHeight="false" outlineLevel="0" collapsed="false">
      <c r="H534" s="0"/>
      <c r="I534" s="0"/>
      <c r="J534" s="0"/>
      <c r="M534" s="0"/>
      <c r="O534" s="0"/>
    </row>
    <row r="535" customFormat="false" ht="12.8" hidden="false" customHeight="false" outlineLevel="0" collapsed="false">
      <c r="H535" s="0"/>
      <c r="I535" s="0"/>
      <c r="J535" s="0"/>
      <c r="M535" s="0"/>
      <c r="O535" s="0"/>
    </row>
    <row r="536" customFormat="false" ht="12.8" hidden="false" customHeight="false" outlineLevel="0" collapsed="false">
      <c r="H536" s="0"/>
      <c r="I536" s="0"/>
      <c r="J536" s="0"/>
      <c r="M536" s="0"/>
      <c r="O536" s="0"/>
    </row>
    <row r="537" customFormat="false" ht="12.8" hidden="false" customHeight="false" outlineLevel="0" collapsed="false">
      <c r="H537" s="0"/>
      <c r="I537" s="0"/>
      <c r="J537" s="0"/>
      <c r="M537" s="0"/>
      <c r="O537" s="0"/>
    </row>
    <row r="538" customFormat="false" ht="12.8" hidden="false" customHeight="false" outlineLevel="0" collapsed="false">
      <c r="H538" s="0"/>
      <c r="I538" s="0"/>
      <c r="J538" s="0"/>
      <c r="M538" s="0"/>
      <c r="O538" s="0"/>
    </row>
    <row r="539" customFormat="false" ht="12.8" hidden="false" customHeight="false" outlineLevel="0" collapsed="false">
      <c r="H539" s="0"/>
      <c r="I539" s="0"/>
      <c r="J539" s="0"/>
      <c r="M539" s="0"/>
      <c r="O539" s="0"/>
    </row>
    <row r="540" customFormat="false" ht="12.8" hidden="false" customHeight="false" outlineLevel="0" collapsed="false">
      <c r="H540" s="0"/>
      <c r="I540" s="0"/>
      <c r="J540" s="0"/>
      <c r="M540" s="0"/>
      <c r="O540" s="0"/>
    </row>
    <row r="541" customFormat="false" ht="12.8" hidden="false" customHeight="false" outlineLevel="0" collapsed="false">
      <c r="H541" s="0"/>
      <c r="I541" s="0"/>
      <c r="J541" s="0"/>
      <c r="M541" s="0"/>
      <c r="O541" s="0"/>
    </row>
    <row r="542" customFormat="false" ht="12.8" hidden="false" customHeight="false" outlineLevel="0" collapsed="false">
      <c r="H542" s="0"/>
      <c r="I542" s="0"/>
      <c r="J542" s="0"/>
      <c r="M542" s="0"/>
      <c r="O542" s="0"/>
    </row>
    <row r="543" customFormat="false" ht="12.8" hidden="false" customHeight="false" outlineLevel="0" collapsed="false">
      <c r="H543" s="0"/>
      <c r="I543" s="0"/>
      <c r="J543" s="0"/>
      <c r="M543" s="0"/>
      <c r="O543" s="0"/>
    </row>
    <row r="544" customFormat="false" ht="12.8" hidden="false" customHeight="false" outlineLevel="0" collapsed="false">
      <c r="H544" s="0"/>
      <c r="I544" s="0"/>
      <c r="J544" s="0"/>
      <c r="M544" s="0"/>
      <c r="O544" s="0"/>
    </row>
    <row r="545" customFormat="false" ht="12.8" hidden="false" customHeight="false" outlineLevel="0" collapsed="false">
      <c r="H545" s="0"/>
      <c r="I545" s="0"/>
      <c r="J545" s="0"/>
      <c r="M545" s="0"/>
      <c r="O545" s="0"/>
    </row>
    <row r="546" customFormat="false" ht="12.8" hidden="false" customHeight="false" outlineLevel="0" collapsed="false">
      <c r="H546" s="0"/>
      <c r="I546" s="0"/>
      <c r="J546" s="0"/>
      <c r="M546" s="0"/>
      <c r="O546" s="0"/>
    </row>
    <row r="547" customFormat="false" ht="12.8" hidden="false" customHeight="false" outlineLevel="0" collapsed="false">
      <c r="H547" s="0"/>
      <c r="I547" s="0"/>
      <c r="J547" s="0"/>
      <c r="M547" s="0"/>
      <c r="O547" s="0"/>
    </row>
    <row r="548" customFormat="false" ht="12.8" hidden="false" customHeight="false" outlineLevel="0" collapsed="false">
      <c r="H548" s="0"/>
      <c r="I548" s="0"/>
      <c r="J548" s="0"/>
      <c r="M548" s="0"/>
      <c r="O548" s="0"/>
    </row>
    <row r="549" customFormat="false" ht="12.8" hidden="false" customHeight="false" outlineLevel="0" collapsed="false">
      <c r="H549" s="0"/>
      <c r="I549" s="0"/>
      <c r="J549" s="0"/>
      <c r="M549" s="0"/>
      <c r="O549" s="0"/>
    </row>
    <row r="550" customFormat="false" ht="12.8" hidden="false" customHeight="false" outlineLevel="0" collapsed="false">
      <c r="H550" s="0"/>
      <c r="I550" s="0"/>
      <c r="J550" s="0"/>
      <c r="M550" s="0"/>
      <c r="O550" s="0"/>
    </row>
    <row r="551" customFormat="false" ht="12.8" hidden="false" customHeight="false" outlineLevel="0" collapsed="false">
      <c r="H551" s="0"/>
      <c r="I551" s="0"/>
      <c r="J551" s="0"/>
      <c r="M551" s="0"/>
      <c r="O551" s="0"/>
    </row>
    <row r="552" customFormat="false" ht="12.8" hidden="false" customHeight="false" outlineLevel="0" collapsed="false">
      <c r="H552" s="0"/>
      <c r="I552" s="0"/>
      <c r="J552" s="0"/>
      <c r="M552" s="0"/>
      <c r="O552" s="0"/>
    </row>
    <row r="553" customFormat="false" ht="12.8" hidden="false" customHeight="false" outlineLevel="0" collapsed="false">
      <c r="H553" s="0"/>
      <c r="I553" s="0"/>
      <c r="J553" s="0"/>
      <c r="M553" s="0"/>
      <c r="O553" s="0"/>
    </row>
    <row r="554" customFormat="false" ht="12.8" hidden="false" customHeight="false" outlineLevel="0" collapsed="false">
      <c r="H554" s="0"/>
      <c r="I554" s="0"/>
      <c r="J554" s="0"/>
      <c r="M554" s="0"/>
      <c r="O554" s="0"/>
    </row>
    <row r="555" customFormat="false" ht="12.8" hidden="false" customHeight="false" outlineLevel="0" collapsed="false">
      <c r="H555" s="0"/>
      <c r="I555" s="0"/>
      <c r="J555" s="0"/>
      <c r="M555" s="0"/>
      <c r="O555" s="0"/>
    </row>
    <row r="556" customFormat="false" ht="12.8" hidden="false" customHeight="false" outlineLevel="0" collapsed="false">
      <c r="H556" s="0"/>
      <c r="I556" s="0"/>
      <c r="J556" s="0"/>
      <c r="M556" s="0"/>
      <c r="O556" s="0"/>
    </row>
    <row r="557" customFormat="false" ht="12.8" hidden="false" customHeight="false" outlineLevel="0" collapsed="false">
      <c r="H557" s="0"/>
      <c r="I557" s="0"/>
      <c r="J557" s="0"/>
      <c r="M557" s="0"/>
      <c r="O557" s="0"/>
    </row>
    <row r="558" customFormat="false" ht="12.8" hidden="false" customHeight="false" outlineLevel="0" collapsed="false">
      <c r="H558" s="0"/>
      <c r="I558" s="0"/>
      <c r="J558" s="0"/>
      <c r="M558" s="0"/>
      <c r="O558" s="0"/>
    </row>
    <row r="559" customFormat="false" ht="12.8" hidden="false" customHeight="false" outlineLevel="0" collapsed="false">
      <c r="H559" s="0"/>
      <c r="I559" s="0"/>
      <c r="J559" s="0"/>
      <c r="M559" s="0"/>
      <c r="O559" s="0"/>
    </row>
    <row r="560" customFormat="false" ht="12.8" hidden="false" customHeight="false" outlineLevel="0" collapsed="false">
      <c r="H560" s="0"/>
      <c r="I560" s="0"/>
      <c r="J560" s="0"/>
      <c r="M560" s="0"/>
      <c r="O560" s="0"/>
    </row>
    <row r="561" customFormat="false" ht="12.8" hidden="false" customHeight="false" outlineLevel="0" collapsed="false">
      <c r="H561" s="0"/>
      <c r="I561" s="0"/>
      <c r="J561" s="0"/>
      <c r="M561" s="0"/>
      <c r="O561" s="0"/>
    </row>
    <row r="562" customFormat="false" ht="12.8" hidden="false" customHeight="false" outlineLevel="0" collapsed="false">
      <c r="H562" s="0"/>
      <c r="I562" s="0"/>
      <c r="J562" s="0"/>
      <c r="M562" s="0"/>
      <c r="O562" s="0"/>
    </row>
    <row r="563" customFormat="false" ht="12.8" hidden="false" customHeight="false" outlineLevel="0" collapsed="false">
      <c r="H563" s="0"/>
      <c r="I563" s="0"/>
      <c r="J563" s="0"/>
      <c r="M563" s="0"/>
      <c r="O563" s="0"/>
    </row>
    <row r="564" customFormat="false" ht="12.8" hidden="false" customHeight="false" outlineLevel="0" collapsed="false">
      <c r="H564" s="0"/>
      <c r="I564" s="0"/>
      <c r="J564" s="0"/>
      <c r="M564" s="0"/>
      <c r="O564" s="0"/>
    </row>
    <row r="565" customFormat="false" ht="12.8" hidden="false" customHeight="false" outlineLevel="0" collapsed="false">
      <c r="H565" s="0"/>
      <c r="I565" s="0"/>
      <c r="J565" s="0"/>
      <c r="M565" s="0"/>
      <c r="O565" s="0"/>
    </row>
    <row r="566" customFormat="false" ht="12.8" hidden="false" customHeight="false" outlineLevel="0" collapsed="false">
      <c r="H566" s="0"/>
      <c r="I566" s="0"/>
      <c r="J566" s="0"/>
      <c r="M566" s="0"/>
      <c r="O566" s="0"/>
    </row>
    <row r="567" customFormat="false" ht="12.8" hidden="false" customHeight="false" outlineLevel="0" collapsed="false">
      <c r="H567" s="0"/>
      <c r="I567" s="0"/>
      <c r="J567" s="0"/>
      <c r="M567" s="0"/>
      <c r="O567" s="0"/>
    </row>
    <row r="568" customFormat="false" ht="12.8" hidden="false" customHeight="false" outlineLevel="0" collapsed="false">
      <c r="H568" s="0"/>
      <c r="I568" s="0"/>
      <c r="J568" s="0"/>
      <c r="M568" s="0"/>
      <c r="O568" s="0"/>
    </row>
    <row r="569" customFormat="false" ht="12.8" hidden="false" customHeight="false" outlineLevel="0" collapsed="false">
      <c r="H569" s="0"/>
      <c r="I569" s="0"/>
      <c r="J569" s="0"/>
      <c r="M569" s="0"/>
      <c r="O569" s="0"/>
    </row>
    <row r="570" customFormat="false" ht="12.8" hidden="false" customHeight="false" outlineLevel="0" collapsed="false">
      <c r="H570" s="0"/>
      <c r="I570" s="0"/>
      <c r="J570" s="0"/>
      <c r="M570" s="0"/>
      <c r="O570" s="0"/>
    </row>
    <row r="571" customFormat="false" ht="12.8" hidden="false" customHeight="false" outlineLevel="0" collapsed="false">
      <c r="H571" s="0"/>
      <c r="I571" s="0"/>
      <c r="J571" s="0"/>
      <c r="M571" s="0"/>
      <c r="O571" s="0"/>
    </row>
    <row r="572" customFormat="false" ht="12.8" hidden="false" customHeight="false" outlineLevel="0" collapsed="false">
      <c r="H572" s="0"/>
      <c r="I572" s="0"/>
      <c r="J572" s="0"/>
      <c r="M572" s="0"/>
      <c r="O572" s="0"/>
    </row>
    <row r="573" customFormat="false" ht="12.8" hidden="false" customHeight="false" outlineLevel="0" collapsed="false">
      <c r="H573" s="0"/>
      <c r="I573" s="0"/>
      <c r="J573" s="0"/>
      <c r="M573" s="0"/>
      <c r="O573" s="0"/>
    </row>
    <row r="574" customFormat="false" ht="12.8" hidden="false" customHeight="false" outlineLevel="0" collapsed="false">
      <c r="H574" s="0"/>
      <c r="I574" s="0"/>
      <c r="J574" s="0"/>
      <c r="M574" s="0"/>
      <c r="O574" s="0"/>
    </row>
    <row r="575" customFormat="false" ht="12.8" hidden="false" customHeight="false" outlineLevel="0" collapsed="false">
      <c r="H575" s="0"/>
      <c r="I575" s="0"/>
      <c r="J575" s="0"/>
      <c r="M575" s="0"/>
      <c r="O575" s="0"/>
    </row>
    <row r="576" customFormat="false" ht="12.8" hidden="false" customHeight="false" outlineLevel="0" collapsed="false">
      <c r="H576" s="0"/>
      <c r="I576" s="0"/>
      <c r="J576" s="0"/>
      <c r="M576" s="0"/>
      <c r="O576" s="0"/>
    </row>
    <row r="577" customFormat="false" ht="12.8" hidden="false" customHeight="false" outlineLevel="0" collapsed="false">
      <c r="H577" s="0"/>
      <c r="I577" s="0"/>
      <c r="J577" s="0"/>
      <c r="M577" s="0"/>
      <c r="O577" s="0"/>
    </row>
    <row r="578" customFormat="false" ht="12.8" hidden="false" customHeight="false" outlineLevel="0" collapsed="false">
      <c r="H578" s="0"/>
      <c r="I578" s="0"/>
      <c r="J578" s="0"/>
      <c r="M578" s="0"/>
      <c r="O578" s="0"/>
    </row>
    <row r="579" customFormat="false" ht="12.8" hidden="false" customHeight="false" outlineLevel="0" collapsed="false">
      <c r="H579" s="0"/>
      <c r="I579" s="0"/>
      <c r="J579" s="0"/>
      <c r="M579" s="0"/>
      <c r="O579" s="0"/>
    </row>
    <row r="580" customFormat="false" ht="12.8" hidden="false" customHeight="false" outlineLevel="0" collapsed="false">
      <c r="H580" s="0"/>
      <c r="I580" s="0"/>
      <c r="J580" s="0"/>
      <c r="M580" s="0"/>
      <c r="O580" s="0"/>
    </row>
    <row r="581" customFormat="false" ht="12.8" hidden="false" customHeight="false" outlineLevel="0" collapsed="false">
      <c r="H581" s="0"/>
      <c r="I581" s="0"/>
      <c r="J581" s="0"/>
      <c r="M581" s="0"/>
      <c r="O581" s="0"/>
    </row>
    <row r="582" customFormat="false" ht="12.8" hidden="false" customHeight="false" outlineLevel="0" collapsed="false">
      <c r="H582" s="0"/>
      <c r="I582" s="0"/>
      <c r="J582" s="0"/>
      <c r="M582" s="0"/>
      <c r="O582" s="0"/>
    </row>
    <row r="583" customFormat="false" ht="12.8" hidden="false" customHeight="false" outlineLevel="0" collapsed="false">
      <c r="H583" s="0"/>
      <c r="I583" s="0"/>
      <c r="J583" s="0"/>
      <c r="M583" s="0"/>
      <c r="O583" s="0"/>
    </row>
    <row r="584" customFormat="false" ht="12.8" hidden="false" customHeight="false" outlineLevel="0" collapsed="false">
      <c r="H584" s="0"/>
      <c r="I584" s="0"/>
      <c r="J584" s="0"/>
      <c r="M584" s="0"/>
      <c r="O584" s="0"/>
    </row>
    <row r="585" customFormat="false" ht="12.8" hidden="false" customHeight="false" outlineLevel="0" collapsed="false">
      <c r="H585" s="0"/>
      <c r="I585" s="0"/>
      <c r="J585" s="0"/>
      <c r="M585" s="0"/>
      <c r="O585" s="0"/>
    </row>
    <row r="586" customFormat="false" ht="12.8" hidden="false" customHeight="false" outlineLevel="0" collapsed="false">
      <c r="H586" s="0"/>
      <c r="I586" s="0"/>
      <c r="J586" s="0"/>
      <c r="M586" s="0"/>
      <c r="O586" s="0"/>
    </row>
    <row r="587" customFormat="false" ht="12.8" hidden="false" customHeight="false" outlineLevel="0" collapsed="false">
      <c r="H587" s="0"/>
      <c r="I587" s="0"/>
      <c r="J587" s="0"/>
      <c r="M587" s="0"/>
      <c r="O587" s="0"/>
    </row>
    <row r="588" customFormat="false" ht="12.8" hidden="false" customHeight="false" outlineLevel="0" collapsed="false">
      <c r="H588" s="0"/>
      <c r="I588" s="0"/>
      <c r="J588" s="0"/>
      <c r="M588" s="0"/>
      <c r="O588" s="0"/>
    </row>
    <row r="589" customFormat="false" ht="12.8" hidden="false" customHeight="false" outlineLevel="0" collapsed="false">
      <c r="H589" s="0"/>
      <c r="I589" s="0"/>
      <c r="J589" s="0"/>
      <c r="M589" s="0"/>
      <c r="O589" s="0"/>
    </row>
    <row r="590" customFormat="false" ht="12.8" hidden="false" customHeight="false" outlineLevel="0" collapsed="false">
      <c r="H590" s="0"/>
      <c r="I590" s="0"/>
      <c r="J590" s="0"/>
      <c r="M590" s="0"/>
      <c r="O590" s="0"/>
    </row>
    <row r="591" customFormat="false" ht="12.8" hidden="false" customHeight="false" outlineLevel="0" collapsed="false">
      <c r="H591" s="0"/>
      <c r="I591" s="0"/>
      <c r="J591" s="0"/>
      <c r="M591" s="0"/>
      <c r="O591" s="0"/>
    </row>
    <row r="592" customFormat="false" ht="12.8" hidden="false" customHeight="false" outlineLevel="0" collapsed="false">
      <c r="H592" s="0"/>
      <c r="I592" s="0"/>
      <c r="J592" s="0"/>
      <c r="M592" s="0"/>
      <c r="O592" s="0"/>
    </row>
    <row r="593" customFormat="false" ht="12.8" hidden="false" customHeight="false" outlineLevel="0" collapsed="false">
      <c r="H593" s="0"/>
      <c r="I593" s="0"/>
      <c r="J593" s="0"/>
      <c r="M593" s="0"/>
      <c r="O593" s="0"/>
    </row>
    <row r="594" customFormat="false" ht="12.8" hidden="false" customHeight="false" outlineLevel="0" collapsed="false">
      <c r="H594" s="0"/>
      <c r="I594" s="0"/>
      <c r="J594" s="0"/>
      <c r="M594" s="0"/>
      <c r="O594" s="0"/>
    </row>
    <row r="595" customFormat="false" ht="12.8" hidden="false" customHeight="false" outlineLevel="0" collapsed="false">
      <c r="H595" s="0"/>
      <c r="I595" s="0"/>
      <c r="J595" s="0"/>
      <c r="M595" s="0"/>
      <c r="O595" s="0"/>
    </row>
    <row r="596" customFormat="false" ht="12.8" hidden="false" customHeight="false" outlineLevel="0" collapsed="false">
      <c r="H596" s="0"/>
      <c r="I596" s="0"/>
      <c r="J596" s="0"/>
      <c r="M596" s="0"/>
      <c r="O596" s="0"/>
    </row>
    <row r="597" customFormat="false" ht="12.8" hidden="false" customHeight="false" outlineLevel="0" collapsed="false">
      <c r="H597" s="0"/>
      <c r="I597" s="0"/>
      <c r="J597" s="0"/>
      <c r="M597" s="0"/>
      <c r="O597" s="0"/>
    </row>
    <row r="598" customFormat="false" ht="12.8" hidden="false" customHeight="false" outlineLevel="0" collapsed="false">
      <c r="H598" s="0"/>
      <c r="I598" s="0"/>
      <c r="J598" s="0"/>
      <c r="M598" s="0"/>
      <c r="O598" s="0"/>
    </row>
    <row r="599" customFormat="false" ht="12.8" hidden="false" customHeight="false" outlineLevel="0" collapsed="false">
      <c r="H599" s="0"/>
      <c r="I599" s="0"/>
      <c r="J599" s="0"/>
      <c r="M599" s="0"/>
      <c r="O599" s="0"/>
    </row>
    <row r="600" customFormat="false" ht="12.8" hidden="false" customHeight="false" outlineLevel="0" collapsed="false">
      <c r="H600" s="0"/>
      <c r="I600" s="0"/>
      <c r="J600" s="0"/>
      <c r="M600" s="0"/>
      <c r="O600" s="0"/>
    </row>
    <row r="601" customFormat="false" ht="12.8" hidden="false" customHeight="false" outlineLevel="0" collapsed="false">
      <c r="H601" s="0"/>
      <c r="I601" s="0"/>
      <c r="J601" s="0"/>
      <c r="M601" s="0"/>
      <c r="O601" s="0"/>
    </row>
    <row r="602" customFormat="false" ht="12.8" hidden="false" customHeight="false" outlineLevel="0" collapsed="false">
      <c r="H602" s="0"/>
      <c r="I602" s="0"/>
      <c r="J602" s="0"/>
      <c r="M602" s="0"/>
      <c r="O602" s="0"/>
    </row>
    <row r="603" customFormat="false" ht="12.8" hidden="false" customHeight="false" outlineLevel="0" collapsed="false">
      <c r="H603" s="0"/>
      <c r="I603" s="0"/>
      <c r="J603" s="0"/>
      <c r="M603" s="0"/>
      <c r="O603" s="0"/>
    </row>
    <row r="604" customFormat="false" ht="12.8" hidden="false" customHeight="false" outlineLevel="0" collapsed="false">
      <c r="H604" s="0"/>
      <c r="I604" s="0"/>
      <c r="J604" s="0"/>
      <c r="M604" s="0"/>
      <c r="O604" s="0"/>
    </row>
    <row r="605" customFormat="false" ht="12.8" hidden="false" customHeight="false" outlineLevel="0" collapsed="false">
      <c r="H605" s="0"/>
      <c r="I605" s="0"/>
      <c r="J605" s="0"/>
      <c r="M605" s="0"/>
      <c r="O605" s="0"/>
    </row>
    <row r="606" customFormat="false" ht="12.8" hidden="false" customHeight="false" outlineLevel="0" collapsed="false">
      <c r="H606" s="0"/>
      <c r="I606" s="0"/>
      <c r="J606" s="0"/>
      <c r="M606" s="0"/>
      <c r="O606" s="0"/>
    </row>
    <row r="607" customFormat="false" ht="12.8" hidden="false" customHeight="false" outlineLevel="0" collapsed="false">
      <c r="H607" s="0"/>
      <c r="I607" s="0"/>
      <c r="J607" s="0"/>
      <c r="M607" s="0"/>
      <c r="O607" s="0"/>
    </row>
    <row r="608" customFormat="false" ht="12.8" hidden="false" customHeight="false" outlineLevel="0" collapsed="false">
      <c r="H608" s="0"/>
      <c r="I608" s="0"/>
      <c r="J608" s="0"/>
      <c r="M608" s="0"/>
      <c r="O608" s="0"/>
    </row>
    <row r="609" customFormat="false" ht="12.8" hidden="false" customHeight="false" outlineLevel="0" collapsed="false">
      <c r="H609" s="0"/>
      <c r="I609" s="0"/>
      <c r="J609" s="0"/>
      <c r="M609" s="0"/>
      <c r="O609" s="0"/>
    </row>
    <row r="610" customFormat="false" ht="12.8" hidden="false" customHeight="false" outlineLevel="0" collapsed="false">
      <c r="H610" s="0"/>
      <c r="I610" s="0"/>
      <c r="J610" s="0"/>
      <c r="M610" s="0"/>
      <c r="O610" s="0"/>
    </row>
    <row r="611" customFormat="false" ht="12.8" hidden="false" customHeight="false" outlineLevel="0" collapsed="false">
      <c r="H611" s="0"/>
      <c r="I611" s="0"/>
      <c r="J611" s="0"/>
      <c r="M611" s="0"/>
      <c r="O611" s="0"/>
    </row>
    <row r="612" customFormat="false" ht="12.8" hidden="false" customHeight="false" outlineLevel="0" collapsed="false">
      <c r="H612" s="0"/>
      <c r="I612" s="0"/>
      <c r="J612" s="0"/>
      <c r="M612" s="0"/>
      <c r="O612" s="0"/>
    </row>
    <row r="613" customFormat="false" ht="12.8" hidden="false" customHeight="false" outlineLevel="0" collapsed="false">
      <c r="H613" s="0"/>
      <c r="I613" s="0"/>
      <c r="J613" s="0"/>
      <c r="M613" s="0"/>
      <c r="O613" s="0"/>
    </row>
    <row r="614" customFormat="false" ht="12.8" hidden="false" customHeight="false" outlineLevel="0" collapsed="false">
      <c r="H614" s="0"/>
      <c r="I614" s="0"/>
      <c r="J614" s="0"/>
      <c r="M614" s="0"/>
      <c r="O614" s="0"/>
    </row>
    <row r="615" customFormat="false" ht="12.8" hidden="false" customHeight="false" outlineLevel="0" collapsed="false">
      <c r="H615" s="0"/>
      <c r="I615" s="0"/>
      <c r="J615" s="0"/>
      <c r="M615" s="0"/>
      <c r="O615" s="0"/>
    </row>
    <row r="616" customFormat="false" ht="12.8" hidden="false" customHeight="false" outlineLevel="0" collapsed="false">
      <c r="H616" s="0"/>
      <c r="I616" s="0"/>
      <c r="J616" s="0"/>
      <c r="M616" s="0"/>
      <c r="O616" s="0"/>
    </row>
    <row r="617" customFormat="false" ht="12.8" hidden="false" customHeight="false" outlineLevel="0" collapsed="false">
      <c r="H617" s="0"/>
      <c r="I617" s="0"/>
      <c r="J617" s="0"/>
      <c r="M617" s="0"/>
      <c r="O617" s="0"/>
    </row>
    <row r="618" customFormat="false" ht="12.8" hidden="false" customHeight="false" outlineLevel="0" collapsed="false">
      <c r="H618" s="0"/>
      <c r="I618" s="0"/>
      <c r="J618" s="0"/>
      <c r="M618" s="0"/>
      <c r="O618" s="0"/>
    </row>
    <row r="619" customFormat="false" ht="12.8" hidden="false" customHeight="false" outlineLevel="0" collapsed="false">
      <c r="H619" s="0"/>
      <c r="I619" s="0"/>
      <c r="J619" s="0"/>
      <c r="M619" s="0"/>
      <c r="O619" s="0"/>
    </row>
    <row r="620" customFormat="false" ht="12.8" hidden="false" customHeight="false" outlineLevel="0" collapsed="false">
      <c r="H620" s="0"/>
      <c r="I620" s="0"/>
      <c r="J620" s="0"/>
      <c r="M620" s="0"/>
      <c r="O620" s="0"/>
    </row>
    <row r="621" customFormat="false" ht="12.8" hidden="false" customHeight="false" outlineLevel="0" collapsed="false">
      <c r="H621" s="0"/>
      <c r="I621" s="0"/>
      <c r="J621" s="0"/>
      <c r="M621" s="0"/>
      <c r="O621" s="0"/>
    </row>
    <row r="622" customFormat="false" ht="12.8" hidden="false" customHeight="false" outlineLevel="0" collapsed="false">
      <c r="H622" s="0"/>
      <c r="I622" s="0"/>
      <c r="J622" s="0"/>
      <c r="M622" s="0"/>
      <c r="O622" s="0"/>
    </row>
    <row r="623" customFormat="false" ht="12.8" hidden="false" customHeight="false" outlineLevel="0" collapsed="false">
      <c r="H623" s="0"/>
      <c r="I623" s="0"/>
      <c r="J623" s="0"/>
      <c r="M623" s="0"/>
      <c r="O623" s="0"/>
    </row>
    <row r="624" customFormat="false" ht="12.8" hidden="false" customHeight="false" outlineLevel="0" collapsed="false">
      <c r="H624" s="0"/>
      <c r="I624" s="0"/>
      <c r="J624" s="0"/>
      <c r="M624" s="0"/>
      <c r="O624" s="0"/>
    </row>
    <row r="625" customFormat="false" ht="12.8" hidden="false" customHeight="false" outlineLevel="0" collapsed="false">
      <c r="H625" s="0"/>
      <c r="I625" s="0"/>
      <c r="J625" s="0"/>
      <c r="M625" s="0"/>
      <c r="O625" s="0"/>
    </row>
    <row r="626" customFormat="false" ht="12.8" hidden="false" customHeight="false" outlineLevel="0" collapsed="false">
      <c r="H626" s="0"/>
      <c r="I626" s="0"/>
      <c r="J626" s="0"/>
      <c r="M626" s="0"/>
      <c r="O626" s="0"/>
    </row>
    <row r="627" customFormat="false" ht="12.8" hidden="false" customHeight="false" outlineLevel="0" collapsed="false">
      <c r="H627" s="0"/>
      <c r="I627" s="0"/>
      <c r="J627" s="0"/>
      <c r="M627" s="0"/>
      <c r="O627" s="0"/>
    </row>
    <row r="628" customFormat="false" ht="12.8" hidden="false" customHeight="false" outlineLevel="0" collapsed="false">
      <c r="H628" s="0"/>
      <c r="I628" s="0"/>
      <c r="J628" s="0"/>
      <c r="M628" s="0"/>
      <c r="O628" s="0"/>
    </row>
    <row r="629" customFormat="false" ht="12.8" hidden="false" customHeight="false" outlineLevel="0" collapsed="false">
      <c r="H629" s="0"/>
      <c r="I629" s="0"/>
      <c r="J629" s="0"/>
      <c r="M629" s="0"/>
      <c r="O629" s="0"/>
    </row>
    <row r="630" customFormat="false" ht="12.8" hidden="false" customHeight="false" outlineLevel="0" collapsed="false">
      <c r="H630" s="0"/>
      <c r="I630" s="0"/>
      <c r="J630" s="0"/>
      <c r="M630" s="0"/>
      <c r="O630" s="0"/>
    </row>
    <row r="631" customFormat="false" ht="12.8" hidden="false" customHeight="false" outlineLevel="0" collapsed="false">
      <c r="H631" s="0"/>
      <c r="I631" s="0"/>
      <c r="J631" s="0"/>
      <c r="M631" s="0"/>
      <c r="O631" s="0"/>
    </row>
    <row r="632" customFormat="false" ht="12.8" hidden="false" customHeight="false" outlineLevel="0" collapsed="false">
      <c r="H632" s="0"/>
      <c r="I632" s="0"/>
      <c r="J632" s="0"/>
      <c r="M632" s="0"/>
      <c r="O632" s="0"/>
    </row>
    <row r="633" customFormat="false" ht="12.8" hidden="false" customHeight="false" outlineLevel="0" collapsed="false">
      <c r="H633" s="0"/>
      <c r="I633" s="0"/>
      <c r="J633" s="0"/>
      <c r="M633" s="0"/>
      <c r="O633" s="0"/>
    </row>
    <row r="634" customFormat="false" ht="12.8" hidden="false" customHeight="false" outlineLevel="0" collapsed="false">
      <c r="H634" s="0"/>
      <c r="I634" s="0"/>
      <c r="J634" s="0"/>
      <c r="M634" s="0"/>
      <c r="O634" s="0"/>
    </row>
    <row r="635" customFormat="false" ht="12.8" hidden="false" customHeight="false" outlineLevel="0" collapsed="false">
      <c r="H635" s="0"/>
      <c r="I635" s="0"/>
      <c r="J635" s="0"/>
      <c r="M635" s="0"/>
      <c r="O635" s="0"/>
    </row>
    <row r="636" customFormat="false" ht="12.8" hidden="false" customHeight="false" outlineLevel="0" collapsed="false">
      <c r="H636" s="0"/>
      <c r="I636" s="0"/>
      <c r="J636" s="0"/>
      <c r="M636" s="0"/>
      <c r="O636" s="0"/>
    </row>
    <row r="637" customFormat="false" ht="12.8" hidden="false" customHeight="false" outlineLevel="0" collapsed="false">
      <c r="H637" s="0"/>
      <c r="I637" s="0"/>
      <c r="J637" s="0"/>
      <c r="M637" s="0"/>
      <c r="O637" s="0"/>
    </row>
    <row r="638" customFormat="false" ht="12.8" hidden="false" customHeight="false" outlineLevel="0" collapsed="false">
      <c r="H638" s="0"/>
      <c r="I638" s="0"/>
      <c r="J638" s="0"/>
      <c r="M638" s="0"/>
      <c r="O638" s="0"/>
    </row>
    <row r="639" customFormat="false" ht="12.8" hidden="false" customHeight="false" outlineLevel="0" collapsed="false">
      <c r="H639" s="0"/>
      <c r="I639" s="0"/>
      <c r="J639" s="0"/>
      <c r="M639" s="0"/>
      <c r="O639" s="0"/>
    </row>
    <row r="640" customFormat="false" ht="12.8" hidden="false" customHeight="false" outlineLevel="0" collapsed="false">
      <c r="H640" s="0"/>
      <c r="I640" s="0"/>
      <c r="J640" s="0"/>
      <c r="M640" s="0"/>
      <c r="O640" s="0"/>
    </row>
    <row r="641" customFormat="false" ht="12.8" hidden="false" customHeight="false" outlineLevel="0" collapsed="false">
      <c r="H641" s="0"/>
      <c r="I641" s="0"/>
      <c r="J641" s="0"/>
      <c r="M641" s="0"/>
      <c r="O641" s="0"/>
    </row>
    <row r="642" customFormat="false" ht="12.8" hidden="false" customHeight="false" outlineLevel="0" collapsed="false">
      <c r="H642" s="0"/>
      <c r="I642" s="0"/>
      <c r="J642" s="0"/>
      <c r="M642" s="0"/>
      <c r="O642" s="0"/>
    </row>
    <row r="643" customFormat="false" ht="12.8" hidden="false" customHeight="false" outlineLevel="0" collapsed="false">
      <c r="H643" s="0"/>
      <c r="I643" s="0"/>
      <c r="J643" s="0"/>
      <c r="M643" s="0"/>
      <c r="O643" s="0"/>
    </row>
    <row r="644" customFormat="false" ht="12.8" hidden="false" customHeight="false" outlineLevel="0" collapsed="false">
      <c r="H644" s="0"/>
      <c r="I644" s="0"/>
      <c r="J644" s="0"/>
      <c r="M644" s="0"/>
      <c r="O644" s="0"/>
    </row>
    <row r="645" customFormat="false" ht="12.8" hidden="false" customHeight="false" outlineLevel="0" collapsed="false">
      <c r="H645" s="0"/>
      <c r="I645" s="0"/>
      <c r="J645" s="0"/>
      <c r="M645" s="0"/>
      <c r="O645" s="0"/>
    </row>
    <row r="646" customFormat="false" ht="12.8" hidden="false" customHeight="false" outlineLevel="0" collapsed="false">
      <c r="H646" s="0"/>
      <c r="I646" s="0"/>
      <c r="J646" s="0"/>
      <c r="M646" s="0"/>
      <c r="O646" s="0"/>
    </row>
    <row r="647" customFormat="false" ht="12.8" hidden="false" customHeight="false" outlineLevel="0" collapsed="false">
      <c r="H647" s="0"/>
      <c r="I647" s="0"/>
      <c r="J647" s="0"/>
      <c r="M647" s="0"/>
      <c r="O647" s="0"/>
    </row>
    <row r="648" customFormat="false" ht="12.8" hidden="false" customHeight="false" outlineLevel="0" collapsed="false">
      <c r="H648" s="0"/>
      <c r="I648" s="0"/>
      <c r="J648" s="0"/>
      <c r="M648" s="0"/>
      <c r="O648" s="0"/>
    </row>
    <row r="649" customFormat="false" ht="12.8" hidden="false" customHeight="false" outlineLevel="0" collapsed="false">
      <c r="H649" s="0"/>
      <c r="I649" s="0"/>
      <c r="J649" s="0"/>
      <c r="M649" s="0"/>
      <c r="O649" s="0"/>
    </row>
    <row r="650" customFormat="false" ht="12.8" hidden="false" customHeight="false" outlineLevel="0" collapsed="false">
      <c r="H650" s="0"/>
      <c r="I650" s="0"/>
      <c r="J650" s="0"/>
      <c r="M650" s="0"/>
      <c r="O650" s="0"/>
    </row>
    <row r="651" customFormat="false" ht="12.8" hidden="false" customHeight="false" outlineLevel="0" collapsed="false">
      <c r="H651" s="0"/>
      <c r="I651" s="0"/>
      <c r="J651" s="0"/>
      <c r="M651" s="0"/>
      <c r="O651" s="0"/>
    </row>
    <row r="652" customFormat="false" ht="12.8" hidden="false" customHeight="false" outlineLevel="0" collapsed="false">
      <c r="H652" s="0"/>
      <c r="I652" s="0"/>
      <c r="J652" s="0"/>
      <c r="M652" s="0"/>
      <c r="O652" s="0"/>
    </row>
    <row r="653" customFormat="false" ht="12.8" hidden="false" customHeight="false" outlineLevel="0" collapsed="false">
      <c r="H653" s="0"/>
      <c r="I653" s="0"/>
      <c r="J653" s="0"/>
      <c r="M653" s="0"/>
      <c r="O653" s="0"/>
    </row>
    <row r="654" customFormat="false" ht="12.8" hidden="false" customHeight="false" outlineLevel="0" collapsed="false">
      <c r="H654" s="0"/>
      <c r="I654" s="0"/>
      <c r="J654" s="0"/>
      <c r="M654" s="0"/>
      <c r="O654" s="0"/>
    </row>
    <row r="655" customFormat="false" ht="12.8" hidden="false" customHeight="false" outlineLevel="0" collapsed="false">
      <c r="H655" s="0"/>
      <c r="I655" s="0"/>
      <c r="J655" s="0"/>
      <c r="M655" s="0"/>
      <c r="O655" s="0"/>
    </row>
    <row r="656" customFormat="false" ht="12.8" hidden="false" customHeight="false" outlineLevel="0" collapsed="false">
      <c r="H656" s="0"/>
      <c r="I656" s="0"/>
      <c r="J656" s="0"/>
      <c r="M656" s="0"/>
      <c r="O656" s="0"/>
    </row>
    <row r="657" customFormat="false" ht="12.8" hidden="false" customHeight="false" outlineLevel="0" collapsed="false">
      <c r="H657" s="0"/>
      <c r="I657" s="0"/>
      <c r="J657" s="0"/>
      <c r="M657" s="0"/>
      <c r="O657" s="0"/>
    </row>
    <row r="658" customFormat="false" ht="12.8" hidden="false" customHeight="false" outlineLevel="0" collapsed="false">
      <c r="H658" s="0"/>
      <c r="I658" s="0"/>
      <c r="J658" s="0"/>
      <c r="M658" s="0"/>
      <c r="O658" s="0"/>
    </row>
    <row r="659" customFormat="false" ht="12.8" hidden="false" customHeight="false" outlineLevel="0" collapsed="false">
      <c r="H659" s="0"/>
      <c r="I659" s="0"/>
      <c r="J659" s="0"/>
      <c r="M659" s="0"/>
      <c r="O659" s="0"/>
    </row>
    <row r="660" customFormat="false" ht="12.8" hidden="false" customHeight="false" outlineLevel="0" collapsed="false">
      <c r="H660" s="0"/>
      <c r="I660" s="0"/>
      <c r="J660" s="0"/>
      <c r="M660" s="0"/>
      <c r="O660" s="0"/>
    </row>
    <row r="661" customFormat="false" ht="12.8" hidden="false" customHeight="false" outlineLevel="0" collapsed="false">
      <c r="H661" s="0"/>
      <c r="I661" s="0"/>
      <c r="J661" s="0"/>
      <c r="M661" s="0"/>
      <c r="O661" s="0"/>
    </row>
    <row r="662" customFormat="false" ht="12.8" hidden="false" customHeight="false" outlineLevel="0" collapsed="false">
      <c r="H662" s="0"/>
      <c r="I662" s="0"/>
      <c r="J662" s="0"/>
      <c r="M662" s="0"/>
      <c r="O662" s="0"/>
    </row>
    <row r="663" customFormat="false" ht="12.8" hidden="false" customHeight="false" outlineLevel="0" collapsed="false">
      <c r="H663" s="0"/>
      <c r="I663" s="0"/>
      <c r="J663" s="0"/>
      <c r="M663" s="0"/>
      <c r="O663" s="0"/>
    </row>
    <row r="664" customFormat="false" ht="12.8" hidden="false" customHeight="false" outlineLevel="0" collapsed="false">
      <c r="H664" s="0"/>
      <c r="I664" s="0"/>
      <c r="J664" s="0"/>
      <c r="M664" s="0"/>
      <c r="O664" s="0"/>
    </row>
    <row r="665" customFormat="false" ht="12.8" hidden="false" customHeight="false" outlineLevel="0" collapsed="false">
      <c r="H665" s="0"/>
      <c r="I665" s="0"/>
      <c r="J665" s="0"/>
      <c r="M665" s="0"/>
      <c r="O665" s="0"/>
    </row>
    <row r="666" customFormat="false" ht="12.8" hidden="false" customHeight="false" outlineLevel="0" collapsed="false">
      <c r="H666" s="0"/>
      <c r="I666" s="0"/>
      <c r="J666" s="0"/>
      <c r="M666" s="0"/>
      <c r="O666" s="0"/>
    </row>
    <row r="667" customFormat="false" ht="12.8" hidden="false" customHeight="false" outlineLevel="0" collapsed="false">
      <c r="H667" s="0"/>
      <c r="I667" s="0"/>
      <c r="J667" s="0"/>
      <c r="M667" s="0"/>
      <c r="O667" s="0"/>
    </row>
    <row r="668" customFormat="false" ht="12.8" hidden="false" customHeight="false" outlineLevel="0" collapsed="false">
      <c r="H668" s="0"/>
      <c r="I668" s="0"/>
      <c r="J668" s="0"/>
      <c r="M668" s="0"/>
      <c r="O668" s="0"/>
    </row>
    <row r="669" customFormat="false" ht="12.8" hidden="false" customHeight="false" outlineLevel="0" collapsed="false">
      <c r="H669" s="0"/>
      <c r="I669" s="0"/>
      <c r="J669" s="0"/>
      <c r="M669" s="0"/>
      <c r="O669" s="0"/>
    </row>
    <row r="670" customFormat="false" ht="12.8" hidden="false" customHeight="false" outlineLevel="0" collapsed="false">
      <c r="H670" s="0"/>
      <c r="I670" s="0"/>
      <c r="J670" s="0"/>
      <c r="M670" s="0"/>
      <c r="O670" s="0"/>
    </row>
    <row r="671" customFormat="false" ht="12.8" hidden="false" customHeight="false" outlineLevel="0" collapsed="false">
      <c r="H671" s="0"/>
      <c r="I671" s="0"/>
      <c r="J671" s="0"/>
      <c r="M671" s="0"/>
      <c r="O671" s="0"/>
    </row>
    <row r="672" customFormat="false" ht="12.8" hidden="false" customHeight="false" outlineLevel="0" collapsed="false">
      <c r="H672" s="0"/>
      <c r="I672" s="0"/>
      <c r="J672" s="0"/>
      <c r="M672" s="0"/>
      <c r="O672" s="0"/>
    </row>
    <row r="673" customFormat="false" ht="12.8" hidden="false" customHeight="false" outlineLevel="0" collapsed="false">
      <c r="H673" s="0"/>
      <c r="I673" s="0"/>
      <c r="J673" s="0"/>
      <c r="M673" s="0"/>
      <c r="O673" s="0"/>
    </row>
    <row r="674" customFormat="false" ht="12.8" hidden="false" customHeight="false" outlineLevel="0" collapsed="false">
      <c r="H674" s="0"/>
      <c r="I674" s="0"/>
      <c r="J674" s="0"/>
      <c r="M674" s="0"/>
      <c r="O674" s="0"/>
    </row>
    <row r="675" customFormat="false" ht="12.8" hidden="false" customHeight="false" outlineLevel="0" collapsed="false">
      <c r="H675" s="0"/>
      <c r="I675" s="0"/>
      <c r="J675" s="0"/>
      <c r="M675" s="0"/>
      <c r="O675" s="0"/>
    </row>
    <row r="676" customFormat="false" ht="12.8" hidden="false" customHeight="false" outlineLevel="0" collapsed="false">
      <c r="H676" s="0"/>
      <c r="I676" s="0"/>
      <c r="J676" s="0"/>
      <c r="M676" s="0"/>
      <c r="O676" s="0"/>
    </row>
    <row r="677" customFormat="false" ht="12.8" hidden="false" customHeight="false" outlineLevel="0" collapsed="false">
      <c r="H677" s="0"/>
      <c r="I677" s="0"/>
      <c r="J677" s="0"/>
      <c r="M677" s="0"/>
      <c r="O677" s="0"/>
    </row>
    <row r="678" customFormat="false" ht="12.8" hidden="false" customHeight="false" outlineLevel="0" collapsed="false">
      <c r="H678" s="0"/>
      <c r="I678" s="0"/>
      <c r="J678" s="0"/>
      <c r="M678" s="0"/>
      <c r="O678" s="0"/>
    </row>
    <row r="679" customFormat="false" ht="12.8" hidden="false" customHeight="false" outlineLevel="0" collapsed="false">
      <c r="H679" s="0"/>
      <c r="I679" s="0"/>
      <c r="J679" s="0"/>
      <c r="M679" s="0"/>
      <c r="O679" s="0"/>
    </row>
    <row r="680" customFormat="false" ht="12.8" hidden="false" customHeight="false" outlineLevel="0" collapsed="false">
      <c r="H680" s="0"/>
      <c r="I680" s="0"/>
      <c r="J680" s="0"/>
      <c r="M680" s="0"/>
      <c r="O680" s="0"/>
    </row>
    <row r="681" customFormat="false" ht="12.8" hidden="false" customHeight="false" outlineLevel="0" collapsed="false">
      <c r="H681" s="0"/>
      <c r="I681" s="0"/>
      <c r="J681" s="0"/>
      <c r="M681" s="0"/>
      <c r="O681" s="0"/>
    </row>
    <row r="682" customFormat="false" ht="12.8" hidden="false" customHeight="false" outlineLevel="0" collapsed="false">
      <c r="H682" s="0"/>
      <c r="I682" s="0"/>
      <c r="J682" s="0"/>
      <c r="M682" s="0"/>
      <c r="O682" s="0"/>
    </row>
    <row r="683" customFormat="false" ht="12.8" hidden="false" customHeight="false" outlineLevel="0" collapsed="false">
      <c r="H683" s="0"/>
      <c r="I683" s="0"/>
      <c r="J683" s="0"/>
      <c r="M683" s="0"/>
      <c r="O683" s="0"/>
    </row>
    <row r="684" customFormat="false" ht="12.8" hidden="false" customHeight="false" outlineLevel="0" collapsed="false">
      <c r="H684" s="0"/>
      <c r="I684" s="0"/>
      <c r="J684" s="0"/>
      <c r="M684" s="0"/>
      <c r="O684" s="0"/>
    </row>
    <row r="685" customFormat="false" ht="12.8" hidden="false" customHeight="false" outlineLevel="0" collapsed="false">
      <c r="H685" s="0"/>
      <c r="I685" s="0"/>
      <c r="J685" s="0"/>
      <c r="M685" s="0"/>
      <c r="O685" s="0"/>
    </row>
    <row r="686" customFormat="false" ht="12.8" hidden="false" customHeight="false" outlineLevel="0" collapsed="false">
      <c r="H686" s="0"/>
      <c r="I686" s="0"/>
      <c r="J686" s="0"/>
      <c r="M686" s="0"/>
      <c r="O686" s="0"/>
    </row>
    <row r="687" customFormat="false" ht="12.8" hidden="false" customHeight="false" outlineLevel="0" collapsed="false">
      <c r="H687" s="0"/>
      <c r="I687" s="0"/>
      <c r="J687" s="0"/>
      <c r="M687" s="0"/>
      <c r="O687" s="0"/>
    </row>
    <row r="688" customFormat="false" ht="12.8" hidden="false" customHeight="false" outlineLevel="0" collapsed="false">
      <c r="H688" s="0"/>
      <c r="I688" s="0"/>
      <c r="J688" s="0"/>
      <c r="M688" s="0"/>
      <c r="O688" s="0"/>
    </row>
    <row r="689" customFormat="false" ht="12.8" hidden="false" customHeight="false" outlineLevel="0" collapsed="false">
      <c r="H689" s="0"/>
      <c r="I689" s="0"/>
      <c r="J689" s="0"/>
      <c r="M689" s="0"/>
      <c r="O689" s="0"/>
    </row>
    <row r="690" customFormat="false" ht="12.8" hidden="false" customHeight="false" outlineLevel="0" collapsed="false">
      <c r="H690" s="0"/>
      <c r="I690" s="0"/>
      <c r="J690" s="0"/>
      <c r="M690" s="0"/>
      <c r="O690" s="0"/>
    </row>
    <row r="691" customFormat="false" ht="12.8" hidden="false" customHeight="false" outlineLevel="0" collapsed="false">
      <c r="H691" s="0"/>
      <c r="I691" s="0"/>
      <c r="J691" s="0"/>
      <c r="M691" s="0"/>
      <c r="O691" s="0"/>
    </row>
    <row r="692" customFormat="false" ht="12.8" hidden="false" customHeight="false" outlineLevel="0" collapsed="false">
      <c r="H692" s="0"/>
      <c r="I692" s="0"/>
      <c r="J692" s="0"/>
      <c r="M692" s="0"/>
      <c r="O692" s="0"/>
    </row>
    <row r="693" customFormat="false" ht="12.8" hidden="false" customHeight="false" outlineLevel="0" collapsed="false">
      <c r="H693" s="0"/>
      <c r="I693" s="0"/>
      <c r="J693" s="0"/>
      <c r="M693" s="0"/>
      <c r="O693" s="0"/>
    </row>
    <row r="694" customFormat="false" ht="12.8" hidden="false" customHeight="false" outlineLevel="0" collapsed="false">
      <c r="H694" s="0"/>
      <c r="I694" s="0"/>
      <c r="J694" s="0"/>
      <c r="M694" s="0"/>
      <c r="O694" s="0"/>
    </row>
    <row r="695" customFormat="false" ht="12.8" hidden="false" customHeight="false" outlineLevel="0" collapsed="false">
      <c r="H695" s="0"/>
      <c r="I695" s="0"/>
      <c r="J695" s="0"/>
      <c r="M695" s="0"/>
      <c r="O695" s="0"/>
    </row>
    <row r="696" customFormat="false" ht="12.8" hidden="false" customHeight="false" outlineLevel="0" collapsed="false">
      <c r="H696" s="0"/>
      <c r="I696" s="0"/>
      <c r="J696" s="0"/>
      <c r="M696" s="0"/>
      <c r="O696" s="0"/>
    </row>
    <row r="697" customFormat="false" ht="12.8" hidden="false" customHeight="false" outlineLevel="0" collapsed="false">
      <c r="H697" s="0"/>
      <c r="I697" s="0"/>
      <c r="J697" s="0"/>
      <c r="M697" s="0"/>
      <c r="O697" s="0"/>
    </row>
    <row r="698" customFormat="false" ht="12.8" hidden="false" customHeight="false" outlineLevel="0" collapsed="false">
      <c r="H698" s="0"/>
      <c r="I698" s="0"/>
      <c r="J698" s="0"/>
      <c r="M698" s="0"/>
      <c r="O698" s="0"/>
    </row>
    <row r="699" customFormat="false" ht="12.8" hidden="false" customHeight="false" outlineLevel="0" collapsed="false">
      <c r="H699" s="0"/>
      <c r="I699" s="0"/>
      <c r="J699" s="0"/>
      <c r="M699" s="0"/>
      <c r="O699" s="0"/>
    </row>
    <row r="700" customFormat="false" ht="12.8" hidden="false" customHeight="false" outlineLevel="0" collapsed="false">
      <c r="H700" s="0"/>
      <c r="I700" s="0"/>
      <c r="J700" s="0"/>
      <c r="M700" s="0"/>
      <c r="O700" s="0"/>
    </row>
    <row r="701" customFormat="false" ht="12.8" hidden="false" customHeight="false" outlineLevel="0" collapsed="false">
      <c r="H701" s="0"/>
      <c r="I701" s="0"/>
      <c r="J701" s="0"/>
      <c r="M701" s="0"/>
      <c r="O701" s="0"/>
    </row>
    <row r="702" customFormat="false" ht="12.8" hidden="false" customHeight="false" outlineLevel="0" collapsed="false">
      <c r="H702" s="0"/>
      <c r="I702" s="0"/>
      <c r="J702" s="0"/>
      <c r="M702" s="0"/>
      <c r="O702" s="0"/>
    </row>
    <row r="703" customFormat="false" ht="12.8" hidden="false" customHeight="false" outlineLevel="0" collapsed="false">
      <c r="H703" s="0"/>
      <c r="I703" s="0"/>
      <c r="J703" s="0"/>
      <c r="M703" s="0"/>
      <c r="O703" s="0"/>
    </row>
    <row r="704" customFormat="false" ht="12.8" hidden="false" customHeight="false" outlineLevel="0" collapsed="false">
      <c r="H704" s="0"/>
      <c r="I704" s="0"/>
      <c r="J704" s="0"/>
      <c r="M704" s="0"/>
      <c r="O704" s="0"/>
    </row>
    <row r="705" customFormat="false" ht="12.8" hidden="false" customHeight="false" outlineLevel="0" collapsed="false">
      <c r="H705" s="0"/>
      <c r="I705" s="0"/>
      <c r="J705" s="0"/>
      <c r="M705" s="0"/>
      <c r="O705" s="0"/>
    </row>
    <row r="706" customFormat="false" ht="12.8" hidden="false" customHeight="false" outlineLevel="0" collapsed="false">
      <c r="H706" s="0"/>
      <c r="I706" s="0"/>
      <c r="J706" s="0"/>
      <c r="M706" s="0"/>
      <c r="O706" s="0"/>
    </row>
    <row r="707" customFormat="false" ht="12.8" hidden="false" customHeight="false" outlineLevel="0" collapsed="false">
      <c r="H707" s="0"/>
      <c r="I707" s="0"/>
      <c r="J707" s="0"/>
      <c r="M707" s="0"/>
      <c r="O707" s="0"/>
    </row>
    <row r="708" customFormat="false" ht="12.8" hidden="false" customHeight="false" outlineLevel="0" collapsed="false">
      <c r="H708" s="0"/>
      <c r="I708" s="0"/>
      <c r="J708" s="0"/>
      <c r="M708" s="0"/>
      <c r="O708" s="0"/>
    </row>
    <row r="709" customFormat="false" ht="12.8" hidden="false" customHeight="false" outlineLevel="0" collapsed="false">
      <c r="H709" s="0"/>
      <c r="I709" s="0"/>
      <c r="J709" s="0"/>
      <c r="M709" s="0"/>
      <c r="O709" s="0"/>
    </row>
    <row r="710" customFormat="false" ht="12.8" hidden="false" customHeight="false" outlineLevel="0" collapsed="false">
      <c r="H710" s="0"/>
      <c r="I710" s="0"/>
      <c r="J710" s="0"/>
      <c r="M710" s="0"/>
      <c r="O710" s="0"/>
    </row>
    <row r="711" customFormat="false" ht="12.8" hidden="false" customHeight="false" outlineLevel="0" collapsed="false">
      <c r="H711" s="0"/>
      <c r="I711" s="0"/>
      <c r="J711" s="0"/>
      <c r="M711" s="0"/>
      <c r="O711" s="0"/>
    </row>
    <row r="712" customFormat="false" ht="12.8" hidden="false" customHeight="false" outlineLevel="0" collapsed="false">
      <c r="H712" s="0"/>
      <c r="I712" s="0"/>
      <c r="J712" s="0"/>
      <c r="M712" s="0"/>
      <c r="O712" s="0"/>
    </row>
    <row r="713" customFormat="false" ht="12.8" hidden="false" customHeight="false" outlineLevel="0" collapsed="false">
      <c r="H713" s="0"/>
      <c r="I713" s="0"/>
      <c r="J713" s="0"/>
      <c r="M713" s="0"/>
      <c r="O713" s="0"/>
    </row>
    <row r="714" customFormat="false" ht="12.8" hidden="false" customHeight="false" outlineLevel="0" collapsed="false">
      <c r="H714" s="0"/>
      <c r="I714" s="0"/>
      <c r="J714" s="0"/>
      <c r="M714" s="0"/>
      <c r="O714" s="0"/>
    </row>
    <row r="715" customFormat="false" ht="12.8" hidden="false" customHeight="false" outlineLevel="0" collapsed="false">
      <c r="H715" s="0"/>
      <c r="I715" s="0"/>
      <c r="J715" s="0"/>
      <c r="M715" s="0"/>
      <c r="O715" s="0"/>
    </row>
    <row r="716" customFormat="false" ht="12.8" hidden="false" customHeight="false" outlineLevel="0" collapsed="false">
      <c r="H716" s="0"/>
      <c r="I716" s="0"/>
      <c r="J716" s="0"/>
      <c r="M716" s="0"/>
      <c r="O716" s="0"/>
    </row>
    <row r="717" customFormat="false" ht="12.8" hidden="false" customHeight="false" outlineLevel="0" collapsed="false">
      <c r="H717" s="0"/>
      <c r="I717" s="0"/>
      <c r="J717" s="0"/>
      <c r="M717" s="0"/>
      <c r="O717" s="0"/>
    </row>
    <row r="718" customFormat="false" ht="12.8" hidden="false" customHeight="false" outlineLevel="0" collapsed="false">
      <c r="H718" s="0"/>
      <c r="I718" s="0"/>
      <c r="J718" s="0"/>
      <c r="M718" s="0"/>
      <c r="O718" s="0"/>
    </row>
    <row r="719" customFormat="false" ht="12.8" hidden="false" customHeight="false" outlineLevel="0" collapsed="false">
      <c r="H719" s="0"/>
      <c r="I719" s="0"/>
      <c r="J719" s="0"/>
      <c r="M719" s="0"/>
      <c r="O719" s="0"/>
    </row>
    <row r="720" customFormat="false" ht="12.8" hidden="false" customHeight="false" outlineLevel="0" collapsed="false">
      <c r="H720" s="0"/>
      <c r="I720" s="0"/>
      <c r="J720" s="0"/>
      <c r="M720" s="0"/>
      <c r="O720" s="0"/>
    </row>
    <row r="721" customFormat="false" ht="12.8" hidden="false" customHeight="false" outlineLevel="0" collapsed="false">
      <c r="H721" s="0"/>
      <c r="I721" s="0"/>
      <c r="J721" s="0"/>
      <c r="M721" s="0"/>
      <c r="O721" s="0"/>
    </row>
    <row r="722" customFormat="false" ht="12.8" hidden="false" customHeight="false" outlineLevel="0" collapsed="false">
      <c r="H722" s="0"/>
      <c r="I722" s="0"/>
      <c r="J722" s="0"/>
      <c r="M722" s="0"/>
      <c r="O722" s="0"/>
    </row>
    <row r="723" customFormat="false" ht="12.8" hidden="false" customHeight="false" outlineLevel="0" collapsed="false">
      <c r="H723" s="0"/>
      <c r="I723" s="0"/>
      <c r="J723" s="0"/>
      <c r="M723" s="0"/>
      <c r="O723" s="0"/>
    </row>
    <row r="724" customFormat="false" ht="12.8" hidden="false" customHeight="false" outlineLevel="0" collapsed="false">
      <c r="H724" s="0"/>
      <c r="I724" s="0"/>
      <c r="J724" s="0"/>
      <c r="M724" s="0"/>
      <c r="O724" s="0"/>
    </row>
    <row r="725" customFormat="false" ht="12.8" hidden="false" customHeight="false" outlineLevel="0" collapsed="false">
      <c r="H725" s="0"/>
      <c r="I725" s="0"/>
      <c r="J725" s="0"/>
      <c r="M725" s="0"/>
      <c r="O725" s="0"/>
    </row>
    <row r="726" customFormat="false" ht="12.8" hidden="false" customHeight="false" outlineLevel="0" collapsed="false">
      <c r="H726" s="0"/>
      <c r="I726" s="0"/>
      <c r="J726" s="0"/>
      <c r="M726" s="0"/>
      <c r="O726" s="0"/>
    </row>
    <row r="727" customFormat="false" ht="12.8" hidden="false" customHeight="false" outlineLevel="0" collapsed="false">
      <c r="H727" s="0"/>
      <c r="I727" s="0"/>
      <c r="J727" s="0"/>
      <c r="M727" s="0"/>
      <c r="O727" s="0"/>
    </row>
    <row r="728" customFormat="false" ht="12.8" hidden="false" customHeight="false" outlineLevel="0" collapsed="false">
      <c r="H728" s="0"/>
      <c r="I728" s="0"/>
      <c r="J728" s="0"/>
      <c r="M728" s="0"/>
      <c r="O728" s="0"/>
    </row>
    <row r="729" customFormat="false" ht="12.8" hidden="false" customHeight="false" outlineLevel="0" collapsed="false">
      <c r="H729" s="0"/>
      <c r="I729" s="0"/>
      <c r="J729" s="0"/>
      <c r="M729" s="0"/>
      <c r="O729" s="0"/>
    </row>
    <row r="730" customFormat="false" ht="12.8" hidden="false" customHeight="false" outlineLevel="0" collapsed="false">
      <c r="H730" s="0"/>
      <c r="I730" s="0"/>
      <c r="J730" s="0"/>
      <c r="M730" s="0"/>
      <c r="O730" s="0"/>
    </row>
    <row r="731" customFormat="false" ht="12.8" hidden="false" customHeight="false" outlineLevel="0" collapsed="false">
      <c r="H731" s="0"/>
      <c r="I731" s="0"/>
      <c r="J731" s="0"/>
      <c r="M731" s="0"/>
      <c r="O731" s="0"/>
    </row>
    <row r="732" customFormat="false" ht="12.8" hidden="false" customHeight="false" outlineLevel="0" collapsed="false">
      <c r="H732" s="0"/>
      <c r="I732" s="0"/>
      <c r="J732" s="0"/>
      <c r="M732" s="0"/>
      <c r="O732" s="0"/>
    </row>
    <row r="733" customFormat="false" ht="12.8" hidden="false" customHeight="false" outlineLevel="0" collapsed="false">
      <c r="H733" s="0"/>
      <c r="I733" s="0"/>
      <c r="J733" s="0"/>
      <c r="M733" s="0"/>
      <c r="O733" s="0"/>
    </row>
    <row r="734" customFormat="false" ht="12.8" hidden="false" customHeight="false" outlineLevel="0" collapsed="false">
      <c r="H734" s="0"/>
      <c r="I734" s="0"/>
      <c r="J734" s="0"/>
      <c r="M734" s="0"/>
      <c r="O734" s="0"/>
    </row>
    <row r="735" customFormat="false" ht="12.8" hidden="false" customHeight="false" outlineLevel="0" collapsed="false">
      <c r="H735" s="0"/>
      <c r="I735" s="0"/>
      <c r="J735" s="0"/>
      <c r="M735" s="0"/>
      <c r="O735" s="0"/>
    </row>
    <row r="736" customFormat="false" ht="12.8" hidden="false" customHeight="false" outlineLevel="0" collapsed="false">
      <c r="H736" s="0"/>
      <c r="I736" s="0"/>
      <c r="J736" s="0"/>
      <c r="M736" s="0"/>
      <c r="O736" s="0"/>
    </row>
    <row r="737" customFormat="false" ht="12.8" hidden="false" customHeight="false" outlineLevel="0" collapsed="false">
      <c r="H737" s="0"/>
      <c r="I737" s="0"/>
      <c r="J737" s="0"/>
      <c r="M737" s="0"/>
      <c r="O737" s="0"/>
    </row>
    <row r="738" customFormat="false" ht="12.8" hidden="false" customHeight="false" outlineLevel="0" collapsed="false">
      <c r="H738" s="0"/>
      <c r="I738" s="0"/>
      <c r="J738" s="0"/>
      <c r="M738" s="0"/>
      <c r="O738" s="0"/>
    </row>
    <row r="739" customFormat="false" ht="12.8" hidden="false" customHeight="false" outlineLevel="0" collapsed="false">
      <c r="H739" s="0"/>
      <c r="I739" s="0"/>
      <c r="J739" s="0"/>
      <c r="M739" s="0"/>
      <c r="O739" s="0"/>
    </row>
    <row r="740" customFormat="false" ht="12.8" hidden="false" customHeight="false" outlineLevel="0" collapsed="false">
      <c r="H740" s="0"/>
      <c r="I740" s="0"/>
      <c r="J740" s="0"/>
      <c r="M740" s="0"/>
      <c r="O740" s="0"/>
    </row>
    <row r="741" customFormat="false" ht="12.8" hidden="false" customHeight="false" outlineLevel="0" collapsed="false">
      <c r="H741" s="0"/>
      <c r="I741" s="0"/>
      <c r="J741" s="0"/>
      <c r="M741" s="0"/>
      <c r="O741" s="0"/>
    </row>
    <row r="742" customFormat="false" ht="12.8" hidden="false" customHeight="false" outlineLevel="0" collapsed="false">
      <c r="H742" s="0"/>
      <c r="I742" s="0"/>
      <c r="J742" s="0"/>
      <c r="M742" s="0"/>
      <c r="O742" s="0"/>
    </row>
    <row r="743" customFormat="false" ht="12.8" hidden="false" customHeight="false" outlineLevel="0" collapsed="false">
      <c r="H743" s="0"/>
      <c r="I743" s="0"/>
      <c r="J743" s="0"/>
      <c r="M743" s="0"/>
      <c r="O743" s="0"/>
    </row>
    <row r="744" customFormat="false" ht="12.8" hidden="false" customHeight="false" outlineLevel="0" collapsed="false">
      <c r="H744" s="0"/>
      <c r="I744" s="0"/>
      <c r="J744" s="0"/>
      <c r="M744" s="0"/>
      <c r="O744" s="0"/>
    </row>
    <row r="745" customFormat="false" ht="12.8" hidden="false" customHeight="false" outlineLevel="0" collapsed="false">
      <c r="H745" s="0"/>
      <c r="I745" s="0"/>
      <c r="J745" s="0"/>
      <c r="M745" s="0"/>
      <c r="O745" s="0"/>
    </row>
    <row r="746" customFormat="false" ht="12.8" hidden="false" customHeight="false" outlineLevel="0" collapsed="false">
      <c r="H746" s="0"/>
      <c r="I746" s="0"/>
      <c r="J746" s="0"/>
      <c r="M746" s="0"/>
      <c r="O746" s="0"/>
    </row>
    <row r="747" customFormat="false" ht="12.8" hidden="false" customHeight="false" outlineLevel="0" collapsed="false">
      <c r="H747" s="0"/>
      <c r="I747" s="0"/>
      <c r="J747" s="0"/>
      <c r="M747" s="0"/>
      <c r="O747" s="0"/>
    </row>
    <row r="748" customFormat="false" ht="12.8" hidden="false" customHeight="false" outlineLevel="0" collapsed="false">
      <c r="H748" s="0"/>
      <c r="I748" s="0"/>
      <c r="J748" s="0"/>
      <c r="M748" s="0"/>
      <c r="O748" s="0"/>
    </row>
    <row r="749" customFormat="false" ht="12.8" hidden="false" customHeight="false" outlineLevel="0" collapsed="false">
      <c r="H749" s="0"/>
      <c r="I749" s="0"/>
      <c r="J749" s="0"/>
      <c r="M749" s="0"/>
      <c r="O749" s="0"/>
    </row>
    <row r="750" customFormat="false" ht="12.8" hidden="false" customHeight="false" outlineLevel="0" collapsed="false">
      <c r="H750" s="0"/>
      <c r="I750" s="0"/>
      <c r="J750" s="0"/>
      <c r="M750" s="0"/>
      <c r="O750" s="0"/>
    </row>
    <row r="751" customFormat="false" ht="12.8" hidden="false" customHeight="false" outlineLevel="0" collapsed="false">
      <c r="H751" s="0"/>
      <c r="I751" s="0"/>
      <c r="J751" s="0"/>
      <c r="M751" s="0"/>
      <c r="O751" s="0"/>
    </row>
    <row r="752" customFormat="false" ht="12.8" hidden="false" customHeight="false" outlineLevel="0" collapsed="false">
      <c r="H752" s="0"/>
      <c r="I752" s="0"/>
      <c r="J752" s="0"/>
      <c r="M752" s="0"/>
      <c r="O752" s="0"/>
    </row>
    <row r="753" customFormat="false" ht="12.8" hidden="false" customHeight="false" outlineLevel="0" collapsed="false">
      <c r="H753" s="0"/>
      <c r="I753" s="0"/>
      <c r="J753" s="0"/>
      <c r="M753" s="0"/>
      <c r="O753" s="0"/>
    </row>
    <row r="754" customFormat="false" ht="12.8" hidden="false" customHeight="false" outlineLevel="0" collapsed="false">
      <c r="H754" s="0"/>
      <c r="I754" s="0"/>
      <c r="J754" s="0"/>
      <c r="M754" s="0"/>
      <c r="O754" s="0"/>
    </row>
    <row r="755" customFormat="false" ht="12.8" hidden="false" customHeight="false" outlineLevel="0" collapsed="false">
      <c r="H755" s="0"/>
      <c r="I755" s="0"/>
      <c r="J755" s="0"/>
      <c r="M755" s="0"/>
      <c r="O755" s="0"/>
    </row>
    <row r="756" customFormat="false" ht="12.8" hidden="false" customHeight="false" outlineLevel="0" collapsed="false">
      <c r="H756" s="0"/>
      <c r="I756" s="0"/>
      <c r="J756" s="0"/>
      <c r="M756" s="0"/>
      <c r="O756" s="0"/>
    </row>
    <row r="757" customFormat="false" ht="12.8" hidden="false" customHeight="false" outlineLevel="0" collapsed="false">
      <c r="H757" s="0"/>
      <c r="I757" s="0"/>
      <c r="J757" s="0"/>
      <c r="M757" s="0"/>
      <c r="O757" s="0"/>
    </row>
    <row r="758" customFormat="false" ht="12.8" hidden="false" customHeight="false" outlineLevel="0" collapsed="false">
      <c r="H758" s="0"/>
      <c r="I758" s="0"/>
      <c r="J758" s="0"/>
      <c r="M758" s="0"/>
      <c r="O758" s="0"/>
    </row>
    <row r="759" customFormat="false" ht="12.8" hidden="false" customHeight="false" outlineLevel="0" collapsed="false">
      <c r="H759" s="0"/>
      <c r="I759" s="0"/>
      <c r="J759" s="0"/>
      <c r="M759" s="0"/>
      <c r="O759" s="0"/>
    </row>
    <row r="760" customFormat="false" ht="12.8" hidden="false" customHeight="false" outlineLevel="0" collapsed="false">
      <c r="H760" s="0"/>
      <c r="I760" s="0"/>
      <c r="J760" s="0"/>
      <c r="M760" s="0"/>
      <c r="O760" s="0"/>
    </row>
    <row r="761" customFormat="false" ht="12.8" hidden="false" customHeight="false" outlineLevel="0" collapsed="false">
      <c r="H761" s="0"/>
      <c r="I761" s="0"/>
      <c r="J761" s="0"/>
      <c r="M761" s="0"/>
      <c r="O761" s="0"/>
    </row>
    <row r="762" customFormat="false" ht="12.8" hidden="false" customHeight="false" outlineLevel="0" collapsed="false">
      <c r="H762" s="0"/>
      <c r="I762" s="0"/>
      <c r="J762" s="0"/>
      <c r="M762" s="0"/>
      <c r="O762" s="0"/>
    </row>
    <row r="763" customFormat="false" ht="12.8" hidden="false" customHeight="false" outlineLevel="0" collapsed="false">
      <c r="H763" s="0"/>
      <c r="I763" s="0"/>
      <c r="J763" s="0"/>
      <c r="M763" s="0"/>
      <c r="O763" s="0"/>
    </row>
    <row r="764" customFormat="false" ht="12.8" hidden="false" customHeight="false" outlineLevel="0" collapsed="false">
      <c r="H764" s="0"/>
      <c r="I764" s="0"/>
      <c r="J764" s="0"/>
      <c r="M764" s="0"/>
      <c r="O764" s="0"/>
    </row>
    <row r="765" customFormat="false" ht="12.8" hidden="false" customHeight="false" outlineLevel="0" collapsed="false">
      <c r="H765" s="0"/>
      <c r="I765" s="0"/>
      <c r="J765" s="0"/>
      <c r="M765" s="0"/>
      <c r="O765" s="0"/>
    </row>
    <row r="766" customFormat="false" ht="12.8" hidden="false" customHeight="false" outlineLevel="0" collapsed="false">
      <c r="H766" s="0"/>
      <c r="I766" s="0"/>
      <c r="J766" s="0"/>
      <c r="M766" s="0"/>
      <c r="O766" s="0"/>
    </row>
    <row r="767" customFormat="false" ht="12.8" hidden="false" customHeight="false" outlineLevel="0" collapsed="false">
      <c r="H767" s="0"/>
      <c r="I767" s="0"/>
      <c r="J767" s="0"/>
      <c r="M767" s="0"/>
      <c r="O767" s="0"/>
    </row>
    <row r="768" customFormat="false" ht="12.8" hidden="false" customHeight="false" outlineLevel="0" collapsed="false">
      <c r="H768" s="0"/>
      <c r="I768" s="0"/>
      <c r="J768" s="0"/>
      <c r="M768" s="0"/>
      <c r="O768" s="0"/>
    </row>
    <row r="769" customFormat="false" ht="12.8" hidden="false" customHeight="false" outlineLevel="0" collapsed="false">
      <c r="H769" s="0"/>
      <c r="I769" s="0"/>
      <c r="J769" s="0"/>
      <c r="M769" s="0"/>
      <c r="O769" s="0"/>
    </row>
    <row r="770" customFormat="false" ht="12.8" hidden="false" customHeight="false" outlineLevel="0" collapsed="false">
      <c r="H770" s="0"/>
      <c r="I770" s="0"/>
      <c r="J770" s="0"/>
      <c r="M770" s="0"/>
      <c r="O770" s="0"/>
    </row>
    <row r="771" customFormat="false" ht="12.8" hidden="false" customHeight="false" outlineLevel="0" collapsed="false">
      <c r="H771" s="0"/>
      <c r="I771" s="0"/>
      <c r="J771" s="0"/>
      <c r="M771" s="0"/>
      <c r="O771" s="0"/>
    </row>
    <row r="772" customFormat="false" ht="12.8" hidden="false" customHeight="false" outlineLevel="0" collapsed="false">
      <c r="H772" s="0"/>
      <c r="I772" s="0"/>
      <c r="J772" s="0"/>
      <c r="M772" s="0"/>
      <c r="O772" s="0"/>
    </row>
    <row r="773" customFormat="false" ht="12.8" hidden="false" customHeight="false" outlineLevel="0" collapsed="false">
      <c r="H773" s="0"/>
      <c r="I773" s="0"/>
      <c r="J773" s="0"/>
      <c r="M773" s="0"/>
      <c r="O773" s="0"/>
    </row>
    <row r="774" customFormat="false" ht="12.8" hidden="false" customHeight="false" outlineLevel="0" collapsed="false">
      <c r="H774" s="0"/>
      <c r="I774" s="0"/>
      <c r="J774" s="0"/>
      <c r="M774" s="0"/>
      <c r="O774" s="0"/>
    </row>
    <row r="775" customFormat="false" ht="12.8" hidden="false" customHeight="false" outlineLevel="0" collapsed="false">
      <c r="H775" s="0"/>
      <c r="I775" s="0"/>
      <c r="J775" s="0"/>
      <c r="M775" s="0"/>
      <c r="O775" s="0"/>
    </row>
    <row r="776" customFormat="false" ht="12.8" hidden="false" customHeight="false" outlineLevel="0" collapsed="false">
      <c r="H776" s="0"/>
      <c r="I776" s="0"/>
      <c r="J776" s="0"/>
      <c r="M776" s="0"/>
      <c r="O776" s="0"/>
    </row>
    <row r="777" customFormat="false" ht="12.8" hidden="false" customHeight="false" outlineLevel="0" collapsed="false">
      <c r="H777" s="0"/>
      <c r="I777" s="0"/>
      <c r="J777" s="0"/>
      <c r="M777" s="0"/>
      <c r="O777" s="0"/>
    </row>
    <row r="778" customFormat="false" ht="12.8" hidden="false" customHeight="false" outlineLevel="0" collapsed="false">
      <c r="H778" s="0"/>
      <c r="I778" s="0"/>
      <c r="J778" s="0"/>
      <c r="M778" s="0"/>
      <c r="O778" s="0"/>
    </row>
    <row r="779" customFormat="false" ht="12.8" hidden="false" customHeight="false" outlineLevel="0" collapsed="false">
      <c r="H779" s="0"/>
      <c r="I779" s="0"/>
      <c r="J779" s="0"/>
      <c r="M779" s="0"/>
      <c r="O779" s="0"/>
    </row>
    <row r="780" customFormat="false" ht="12.8" hidden="false" customHeight="false" outlineLevel="0" collapsed="false">
      <c r="H780" s="0"/>
      <c r="I780" s="0"/>
      <c r="J780" s="0"/>
      <c r="M780" s="0"/>
      <c r="O780" s="0"/>
    </row>
    <row r="781" customFormat="false" ht="12.8" hidden="false" customHeight="false" outlineLevel="0" collapsed="false">
      <c r="H781" s="0"/>
      <c r="I781" s="0"/>
      <c r="J781" s="0"/>
      <c r="M781" s="0"/>
      <c r="O781" s="0"/>
    </row>
    <row r="782" customFormat="false" ht="12.8" hidden="false" customHeight="false" outlineLevel="0" collapsed="false">
      <c r="H782" s="0"/>
      <c r="I782" s="0"/>
      <c r="J782" s="0"/>
      <c r="M782" s="0"/>
      <c r="O782" s="0"/>
    </row>
    <row r="783" customFormat="false" ht="12.8" hidden="false" customHeight="false" outlineLevel="0" collapsed="false">
      <c r="H783" s="0"/>
      <c r="I783" s="0"/>
      <c r="J783" s="0"/>
      <c r="M783" s="0"/>
      <c r="O783" s="0"/>
    </row>
    <row r="784" customFormat="false" ht="12.8" hidden="false" customHeight="false" outlineLevel="0" collapsed="false">
      <c r="H784" s="0"/>
      <c r="I784" s="0"/>
      <c r="J784" s="0"/>
      <c r="M784" s="0"/>
      <c r="O784" s="0"/>
    </row>
    <row r="785" customFormat="false" ht="12.8" hidden="false" customHeight="false" outlineLevel="0" collapsed="false">
      <c r="H785" s="0"/>
      <c r="I785" s="0"/>
      <c r="J785" s="0"/>
      <c r="M785" s="0"/>
      <c r="O785" s="0"/>
    </row>
    <row r="786" customFormat="false" ht="12.8" hidden="false" customHeight="false" outlineLevel="0" collapsed="false">
      <c r="H786" s="0"/>
      <c r="I786" s="0"/>
      <c r="J786" s="0"/>
      <c r="M786" s="0"/>
      <c r="O786" s="0"/>
    </row>
    <row r="787" customFormat="false" ht="12.8" hidden="false" customHeight="false" outlineLevel="0" collapsed="false">
      <c r="H787" s="0"/>
      <c r="I787" s="0"/>
      <c r="J787" s="0"/>
      <c r="M787" s="0"/>
      <c r="O787" s="0"/>
    </row>
    <row r="788" customFormat="false" ht="12.8" hidden="false" customHeight="false" outlineLevel="0" collapsed="false">
      <c r="H788" s="0"/>
      <c r="I788" s="0"/>
      <c r="J788" s="0"/>
      <c r="M788" s="0"/>
      <c r="O788" s="0"/>
    </row>
    <row r="789" customFormat="false" ht="12.8" hidden="false" customHeight="false" outlineLevel="0" collapsed="false">
      <c r="H789" s="0"/>
      <c r="I789" s="0"/>
      <c r="J789" s="0"/>
      <c r="M789" s="0"/>
      <c r="O789" s="0"/>
    </row>
    <row r="790" customFormat="false" ht="12.8" hidden="false" customHeight="false" outlineLevel="0" collapsed="false">
      <c r="H790" s="0"/>
      <c r="I790" s="0"/>
      <c r="J790" s="0"/>
      <c r="M790" s="0"/>
      <c r="O790" s="0"/>
    </row>
    <row r="791" customFormat="false" ht="12.8" hidden="false" customHeight="false" outlineLevel="0" collapsed="false">
      <c r="H791" s="0"/>
      <c r="I791" s="0"/>
      <c r="J791" s="0"/>
      <c r="M791" s="0"/>
      <c r="O791" s="0"/>
    </row>
    <row r="792" customFormat="false" ht="12.8" hidden="false" customHeight="false" outlineLevel="0" collapsed="false">
      <c r="H792" s="0"/>
      <c r="I792" s="0"/>
      <c r="J792" s="0"/>
      <c r="M792" s="0"/>
      <c r="O792" s="0"/>
    </row>
    <row r="793" customFormat="false" ht="12.8" hidden="false" customHeight="false" outlineLevel="0" collapsed="false">
      <c r="H793" s="0"/>
      <c r="I793" s="0"/>
      <c r="J793" s="0"/>
      <c r="M793" s="0"/>
      <c r="O793" s="0"/>
    </row>
    <row r="794" customFormat="false" ht="12.8" hidden="false" customHeight="false" outlineLevel="0" collapsed="false">
      <c r="H794" s="0"/>
      <c r="I794" s="0"/>
      <c r="J794" s="0"/>
      <c r="M794" s="0"/>
      <c r="O794" s="0"/>
    </row>
    <row r="795" customFormat="false" ht="12.8" hidden="false" customHeight="false" outlineLevel="0" collapsed="false">
      <c r="H795" s="0"/>
      <c r="I795" s="0"/>
      <c r="J795" s="0"/>
      <c r="M795" s="0"/>
      <c r="O795" s="0"/>
    </row>
    <row r="796" customFormat="false" ht="12.8" hidden="false" customHeight="false" outlineLevel="0" collapsed="false">
      <c r="H796" s="0"/>
      <c r="I796" s="0"/>
      <c r="J796" s="0"/>
      <c r="M796" s="0"/>
      <c r="O796" s="0"/>
    </row>
    <row r="797" customFormat="false" ht="12.8" hidden="false" customHeight="false" outlineLevel="0" collapsed="false">
      <c r="H797" s="0"/>
      <c r="I797" s="0"/>
      <c r="J797" s="0"/>
      <c r="M797" s="0"/>
      <c r="O797" s="0"/>
    </row>
    <row r="798" customFormat="false" ht="12.8" hidden="false" customHeight="false" outlineLevel="0" collapsed="false">
      <c r="H798" s="0"/>
      <c r="I798" s="0"/>
      <c r="J798" s="0"/>
      <c r="M798" s="0"/>
      <c r="O798" s="0"/>
    </row>
    <row r="799" customFormat="false" ht="12.8" hidden="false" customHeight="false" outlineLevel="0" collapsed="false">
      <c r="H799" s="0"/>
      <c r="I799" s="0"/>
      <c r="J799" s="0"/>
      <c r="M799" s="0"/>
      <c r="O799" s="0"/>
    </row>
    <row r="800" customFormat="false" ht="12.8" hidden="false" customHeight="false" outlineLevel="0" collapsed="false">
      <c r="H800" s="0"/>
      <c r="I800" s="0"/>
      <c r="J800" s="0"/>
      <c r="M800" s="0"/>
      <c r="O800" s="0"/>
    </row>
    <row r="801" customFormat="false" ht="12.8" hidden="false" customHeight="false" outlineLevel="0" collapsed="false">
      <c r="H801" s="0"/>
      <c r="I801" s="0"/>
      <c r="J801" s="0"/>
      <c r="M801" s="0"/>
      <c r="O801" s="0"/>
    </row>
    <row r="802" customFormat="false" ht="12.8" hidden="false" customHeight="false" outlineLevel="0" collapsed="false">
      <c r="H802" s="0"/>
      <c r="I802" s="0"/>
      <c r="J802" s="0"/>
      <c r="M802" s="0"/>
      <c r="O802" s="0"/>
    </row>
    <row r="803" customFormat="false" ht="12.8" hidden="false" customHeight="false" outlineLevel="0" collapsed="false">
      <c r="H803" s="0"/>
      <c r="I803" s="0"/>
      <c r="J803" s="0"/>
      <c r="M803" s="0"/>
      <c r="O803" s="0"/>
    </row>
    <row r="804" customFormat="false" ht="12.8" hidden="false" customHeight="false" outlineLevel="0" collapsed="false">
      <c r="H804" s="0"/>
      <c r="I804" s="0"/>
      <c r="J804" s="0"/>
      <c r="M804" s="0"/>
      <c r="O804" s="0"/>
    </row>
    <row r="805" customFormat="false" ht="12.8" hidden="false" customHeight="false" outlineLevel="0" collapsed="false">
      <c r="H805" s="0"/>
      <c r="I805" s="0"/>
      <c r="J805" s="0"/>
      <c r="M805" s="0"/>
      <c r="O805" s="0"/>
    </row>
    <row r="806" customFormat="false" ht="12.8" hidden="false" customHeight="false" outlineLevel="0" collapsed="false">
      <c r="H806" s="0"/>
      <c r="I806" s="0"/>
      <c r="J806" s="0"/>
      <c r="M806" s="0"/>
      <c r="O806" s="0"/>
    </row>
    <row r="807" customFormat="false" ht="12.8" hidden="false" customHeight="false" outlineLevel="0" collapsed="false">
      <c r="H807" s="0"/>
      <c r="I807" s="0"/>
      <c r="J807" s="0"/>
      <c r="M807" s="0"/>
      <c r="O807" s="0"/>
    </row>
    <row r="808" customFormat="false" ht="12.8" hidden="false" customHeight="false" outlineLevel="0" collapsed="false">
      <c r="H808" s="0"/>
      <c r="I808" s="0"/>
      <c r="J808" s="0"/>
      <c r="M808" s="0"/>
      <c r="O808" s="0"/>
    </row>
    <row r="809" customFormat="false" ht="12.8" hidden="false" customHeight="false" outlineLevel="0" collapsed="false">
      <c r="H809" s="0"/>
      <c r="I809" s="0"/>
      <c r="J809" s="0"/>
      <c r="M809" s="0"/>
      <c r="O809" s="0"/>
    </row>
    <row r="810" customFormat="false" ht="12.8" hidden="false" customHeight="false" outlineLevel="0" collapsed="false">
      <c r="H810" s="0"/>
      <c r="I810" s="0"/>
      <c r="J810" s="0"/>
      <c r="M810" s="0"/>
      <c r="O810" s="0"/>
    </row>
    <row r="811" customFormat="false" ht="12.8" hidden="false" customHeight="false" outlineLevel="0" collapsed="false">
      <c r="H811" s="0"/>
      <c r="I811" s="0"/>
      <c r="J811" s="0"/>
      <c r="M811" s="0"/>
      <c r="O811" s="0"/>
    </row>
    <row r="812" customFormat="false" ht="12.8" hidden="false" customHeight="false" outlineLevel="0" collapsed="false">
      <c r="H812" s="0"/>
      <c r="I812" s="0"/>
      <c r="J812" s="0"/>
      <c r="M812" s="0"/>
      <c r="O812" s="0"/>
    </row>
    <row r="813" customFormat="false" ht="12.8" hidden="false" customHeight="false" outlineLevel="0" collapsed="false">
      <c r="H813" s="0"/>
      <c r="I813" s="0"/>
      <c r="J813" s="0"/>
      <c r="M813" s="0"/>
      <c r="O813" s="0"/>
    </row>
    <row r="814" customFormat="false" ht="12.8" hidden="false" customHeight="false" outlineLevel="0" collapsed="false">
      <c r="H814" s="0"/>
      <c r="I814" s="0"/>
      <c r="J814" s="0"/>
      <c r="M814" s="0"/>
      <c r="O814" s="0"/>
    </row>
    <row r="815" customFormat="false" ht="12.8" hidden="false" customHeight="false" outlineLevel="0" collapsed="false">
      <c r="H815" s="0"/>
      <c r="I815" s="0"/>
      <c r="J815" s="0"/>
      <c r="M815" s="0"/>
      <c r="O815" s="0"/>
    </row>
    <row r="816" customFormat="false" ht="12.8" hidden="false" customHeight="false" outlineLevel="0" collapsed="false">
      <c r="H816" s="0"/>
      <c r="I816" s="0"/>
      <c r="J816" s="0"/>
      <c r="M816" s="0"/>
      <c r="O816" s="0"/>
    </row>
    <row r="817" customFormat="false" ht="12.8" hidden="false" customHeight="false" outlineLevel="0" collapsed="false">
      <c r="H817" s="0"/>
      <c r="I817" s="0"/>
      <c r="J817" s="0"/>
      <c r="M817" s="0"/>
      <c r="O817" s="0"/>
    </row>
    <row r="818" customFormat="false" ht="12.8" hidden="false" customHeight="false" outlineLevel="0" collapsed="false">
      <c r="H818" s="0"/>
      <c r="I818" s="0"/>
      <c r="J818" s="0"/>
      <c r="M818" s="0"/>
      <c r="O818" s="0"/>
    </row>
    <row r="819" customFormat="false" ht="12.8" hidden="false" customHeight="false" outlineLevel="0" collapsed="false">
      <c r="H819" s="0"/>
      <c r="I819" s="0"/>
      <c r="J819" s="0"/>
      <c r="M819" s="0"/>
      <c r="O819" s="0"/>
    </row>
    <row r="820" customFormat="false" ht="12.8" hidden="false" customHeight="false" outlineLevel="0" collapsed="false">
      <c r="H820" s="0"/>
      <c r="I820" s="0"/>
      <c r="J820" s="0"/>
      <c r="M820" s="0"/>
      <c r="O820" s="0"/>
    </row>
    <row r="821" customFormat="false" ht="12.8" hidden="false" customHeight="false" outlineLevel="0" collapsed="false">
      <c r="H821" s="0"/>
      <c r="I821" s="0"/>
      <c r="J821" s="0"/>
      <c r="M821" s="0"/>
      <c r="O821" s="0"/>
    </row>
    <row r="822" customFormat="false" ht="12.8" hidden="false" customHeight="false" outlineLevel="0" collapsed="false">
      <c r="H822" s="0"/>
      <c r="I822" s="0"/>
      <c r="J822" s="0"/>
      <c r="M822" s="0"/>
      <c r="O822" s="0"/>
    </row>
    <row r="823" customFormat="false" ht="12.8" hidden="false" customHeight="false" outlineLevel="0" collapsed="false">
      <c r="H823" s="0"/>
      <c r="I823" s="0"/>
      <c r="J823" s="0"/>
      <c r="M823" s="0"/>
      <c r="O823" s="0"/>
    </row>
    <row r="824" customFormat="false" ht="12.8" hidden="false" customHeight="false" outlineLevel="0" collapsed="false">
      <c r="H824" s="0"/>
      <c r="I824" s="0"/>
      <c r="J824" s="0"/>
      <c r="M824" s="0"/>
      <c r="O824" s="0"/>
    </row>
    <row r="825" customFormat="false" ht="12.8" hidden="false" customHeight="false" outlineLevel="0" collapsed="false">
      <c r="H825" s="0"/>
      <c r="I825" s="0"/>
      <c r="J825" s="0"/>
      <c r="M825" s="0"/>
      <c r="O825" s="0"/>
    </row>
    <row r="826" customFormat="false" ht="12.8" hidden="false" customHeight="false" outlineLevel="0" collapsed="false">
      <c r="H826" s="0"/>
      <c r="I826" s="0"/>
      <c r="J826" s="0"/>
      <c r="M826" s="0"/>
      <c r="O826" s="0"/>
    </row>
    <row r="827" customFormat="false" ht="12.8" hidden="false" customHeight="false" outlineLevel="0" collapsed="false">
      <c r="H827" s="0"/>
      <c r="I827" s="0"/>
      <c r="J827" s="0"/>
      <c r="M827" s="0"/>
      <c r="O827" s="0"/>
    </row>
    <row r="828" customFormat="false" ht="12.8" hidden="false" customHeight="false" outlineLevel="0" collapsed="false">
      <c r="H828" s="0"/>
      <c r="I828" s="0"/>
      <c r="J828" s="0"/>
      <c r="M828" s="0"/>
      <c r="O828" s="0"/>
    </row>
    <row r="829" customFormat="false" ht="12.8" hidden="false" customHeight="false" outlineLevel="0" collapsed="false">
      <c r="H829" s="0"/>
      <c r="I829" s="0"/>
      <c r="J829" s="0"/>
      <c r="M829" s="0"/>
      <c r="O829" s="0"/>
    </row>
    <row r="830" customFormat="false" ht="12.8" hidden="false" customHeight="false" outlineLevel="0" collapsed="false">
      <c r="H830" s="0"/>
      <c r="I830" s="0"/>
      <c r="J830" s="0"/>
      <c r="M830" s="0"/>
      <c r="O830" s="0"/>
    </row>
    <row r="831" customFormat="false" ht="12.8" hidden="false" customHeight="false" outlineLevel="0" collapsed="false">
      <c r="H831" s="0"/>
      <c r="I831" s="0"/>
      <c r="J831" s="0"/>
      <c r="M831" s="0"/>
      <c r="O831" s="0"/>
    </row>
    <row r="832" customFormat="false" ht="12.8" hidden="false" customHeight="false" outlineLevel="0" collapsed="false">
      <c r="H832" s="0"/>
      <c r="I832" s="0"/>
      <c r="J832" s="0"/>
      <c r="M832" s="0"/>
      <c r="O832" s="0"/>
    </row>
    <row r="833" customFormat="false" ht="12.8" hidden="false" customHeight="false" outlineLevel="0" collapsed="false">
      <c r="H833" s="0"/>
      <c r="I833" s="0"/>
      <c r="J833" s="0"/>
      <c r="M833" s="0"/>
      <c r="O833" s="0"/>
    </row>
    <row r="834" customFormat="false" ht="12.8" hidden="false" customHeight="false" outlineLevel="0" collapsed="false">
      <c r="H834" s="0"/>
      <c r="I834" s="0"/>
      <c r="J834" s="0"/>
      <c r="M834" s="0"/>
      <c r="O834" s="0"/>
    </row>
    <row r="835" customFormat="false" ht="12.8" hidden="false" customHeight="false" outlineLevel="0" collapsed="false">
      <c r="H835" s="0"/>
      <c r="I835" s="0"/>
      <c r="J835" s="0"/>
      <c r="M835" s="0"/>
      <c r="O835" s="0"/>
    </row>
    <row r="836" customFormat="false" ht="12.8" hidden="false" customHeight="false" outlineLevel="0" collapsed="false">
      <c r="H836" s="0"/>
      <c r="I836" s="0"/>
      <c r="J836" s="0"/>
      <c r="M836" s="0"/>
      <c r="O836" s="0"/>
    </row>
    <row r="837" customFormat="false" ht="12.8" hidden="false" customHeight="false" outlineLevel="0" collapsed="false">
      <c r="H837" s="0"/>
      <c r="I837" s="0"/>
      <c r="J837" s="0"/>
      <c r="M837" s="0"/>
      <c r="O837" s="0"/>
    </row>
    <row r="838" customFormat="false" ht="12.8" hidden="false" customHeight="false" outlineLevel="0" collapsed="false">
      <c r="H838" s="0"/>
      <c r="I838" s="0"/>
      <c r="J838" s="0"/>
      <c r="M838" s="0"/>
      <c r="O838" s="0"/>
    </row>
    <row r="839" customFormat="false" ht="12.8" hidden="false" customHeight="false" outlineLevel="0" collapsed="false">
      <c r="H839" s="0"/>
      <c r="I839" s="0"/>
      <c r="J839" s="0"/>
      <c r="M839" s="0"/>
      <c r="O839" s="0"/>
    </row>
    <row r="840" customFormat="false" ht="12.8" hidden="false" customHeight="false" outlineLevel="0" collapsed="false">
      <c r="H840" s="0"/>
      <c r="I840" s="0"/>
      <c r="J840" s="0"/>
      <c r="M840" s="0"/>
      <c r="O840" s="0"/>
    </row>
    <row r="841" customFormat="false" ht="12.8" hidden="false" customHeight="false" outlineLevel="0" collapsed="false">
      <c r="H841" s="0"/>
      <c r="I841" s="0"/>
      <c r="J841" s="0"/>
      <c r="M841" s="0"/>
      <c r="O841" s="0"/>
    </row>
    <row r="842" customFormat="false" ht="12.8" hidden="false" customHeight="false" outlineLevel="0" collapsed="false">
      <c r="H842" s="0"/>
      <c r="I842" s="0"/>
      <c r="J842" s="0"/>
      <c r="M842" s="0"/>
      <c r="O842" s="0"/>
    </row>
    <row r="843" customFormat="false" ht="12.8" hidden="false" customHeight="false" outlineLevel="0" collapsed="false">
      <c r="H843" s="0"/>
      <c r="I843" s="0"/>
      <c r="J843" s="0"/>
      <c r="M843" s="0"/>
      <c r="O843" s="0"/>
    </row>
    <row r="844" customFormat="false" ht="12.8" hidden="false" customHeight="false" outlineLevel="0" collapsed="false">
      <c r="H844" s="0"/>
      <c r="I844" s="0"/>
      <c r="J844" s="0"/>
      <c r="M844" s="0"/>
      <c r="O844" s="0"/>
    </row>
    <row r="845" customFormat="false" ht="12.8" hidden="false" customHeight="false" outlineLevel="0" collapsed="false">
      <c r="H845" s="0"/>
      <c r="I845" s="0"/>
      <c r="J845" s="0"/>
      <c r="M845" s="0"/>
      <c r="O845" s="0"/>
    </row>
    <row r="846" customFormat="false" ht="12.8" hidden="false" customHeight="false" outlineLevel="0" collapsed="false">
      <c r="H846" s="0"/>
      <c r="I846" s="0"/>
      <c r="J846" s="0"/>
      <c r="M846" s="0"/>
      <c r="O846" s="0"/>
    </row>
    <row r="847" customFormat="false" ht="12.8" hidden="false" customHeight="false" outlineLevel="0" collapsed="false">
      <c r="H847" s="0"/>
      <c r="I847" s="0"/>
      <c r="J847" s="0"/>
      <c r="M847" s="0"/>
      <c r="O847" s="0"/>
    </row>
    <row r="848" customFormat="false" ht="12.8" hidden="false" customHeight="false" outlineLevel="0" collapsed="false">
      <c r="H848" s="0"/>
      <c r="I848" s="0"/>
      <c r="J848" s="0"/>
      <c r="M848" s="0"/>
      <c r="O848" s="0"/>
    </row>
    <row r="849" customFormat="false" ht="12.8" hidden="false" customHeight="false" outlineLevel="0" collapsed="false">
      <c r="H849" s="0"/>
      <c r="I849" s="0"/>
      <c r="J849" s="0"/>
      <c r="M849" s="0"/>
      <c r="O849" s="0"/>
    </row>
    <row r="850" customFormat="false" ht="12.8" hidden="false" customHeight="false" outlineLevel="0" collapsed="false">
      <c r="H850" s="0"/>
      <c r="I850" s="0"/>
      <c r="J850" s="0"/>
      <c r="M850" s="0"/>
      <c r="O850" s="0"/>
    </row>
    <row r="851" customFormat="false" ht="12.8" hidden="false" customHeight="false" outlineLevel="0" collapsed="false">
      <c r="H851" s="0"/>
      <c r="I851" s="0"/>
      <c r="J851" s="0"/>
      <c r="M851" s="0"/>
      <c r="O851" s="0"/>
    </row>
    <row r="852" customFormat="false" ht="12.8" hidden="false" customHeight="false" outlineLevel="0" collapsed="false">
      <c r="H852" s="0"/>
      <c r="I852" s="0"/>
      <c r="J852" s="0"/>
      <c r="M852" s="0"/>
      <c r="O852" s="0"/>
    </row>
    <row r="853" customFormat="false" ht="12.8" hidden="false" customHeight="false" outlineLevel="0" collapsed="false">
      <c r="H853" s="0"/>
      <c r="I853" s="0"/>
      <c r="J853" s="0"/>
      <c r="M853" s="0"/>
      <c r="O853" s="0"/>
    </row>
    <row r="854" customFormat="false" ht="12.8" hidden="false" customHeight="false" outlineLevel="0" collapsed="false">
      <c r="H854" s="0"/>
      <c r="I854" s="0"/>
      <c r="J854" s="0"/>
      <c r="M854" s="0"/>
      <c r="O854" s="0"/>
    </row>
    <row r="855" customFormat="false" ht="12.8" hidden="false" customHeight="false" outlineLevel="0" collapsed="false">
      <c r="H855" s="0"/>
      <c r="I855" s="0"/>
      <c r="J855" s="0"/>
      <c r="M855" s="0"/>
      <c r="O855" s="0"/>
    </row>
    <row r="856" customFormat="false" ht="12.8" hidden="false" customHeight="false" outlineLevel="0" collapsed="false">
      <c r="H856" s="0"/>
      <c r="I856" s="0"/>
      <c r="J856" s="0"/>
      <c r="M856" s="0"/>
      <c r="O856" s="0"/>
    </row>
    <row r="857" customFormat="false" ht="12.8" hidden="false" customHeight="false" outlineLevel="0" collapsed="false">
      <c r="H857" s="0"/>
      <c r="I857" s="0"/>
      <c r="J857" s="0"/>
      <c r="M857" s="0"/>
      <c r="O857" s="0"/>
    </row>
    <row r="858" customFormat="false" ht="12.8" hidden="false" customHeight="false" outlineLevel="0" collapsed="false">
      <c r="H858" s="0"/>
      <c r="I858" s="0"/>
      <c r="J858" s="0"/>
      <c r="M858" s="0"/>
      <c r="O858" s="0"/>
    </row>
    <row r="859" customFormat="false" ht="12.8" hidden="false" customHeight="false" outlineLevel="0" collapsed="false">
      <c r="H859" s="0"/>
      <c r="I859" s="0"/>
      <c r="J859" s="0"/>
      <c r="M859" s="0"/>
      <c r="O859" s="0"/>
    </row>
    <row r="860" customFormat="false" ht="12.8" hidden="false" customHeight="false" outlineLevel="0" collapsed="false">
      <c r="H860" s="0"/>
      <c r="I860" s="0"/>
      <c r="J860" s="0"/>
      <c r="M860" s="0"/>
      <c r="O860" s="0"/>
    </row>
    <row r="861" customFormat="false" ht="12.8" hidden="false" customHeight="false" outlineLevel="0" collapsed="false">
      <c r="H861" s="0"/>
      <c r="I861" s="0"/>
      <c r="J861" s="0"/>
      <c r="M861" s="0"/>
      <c r="O861" s="0"/>
    </row>
    <row r="862" customFormat="false" ht="12.8" hidden="false" customHeight="false" outlineLevel="0" collapsed="false">
      <c r="H862" s="0"/>
      <c r="I862" s="0"/>
      <c r="J862" s="0"/>
      <c r="M862" s="0"/>
      <c r="O862" s="0"/>
    </row>
    <row r="863" customFormat="false" ht="12.8" hidden="false" customHeight="false" outlineLevel="0" collapsed="false">
      <c r="H863" s="0"/>
      <c r="I863" s="0"/>
      <c r="J863" s="0"/>
      <c r="M863" s="0"/>
      <c r="O863" s="0"/>
    </row>
    <row r="864" customFormat="false" ht="12.8" hidden="false" customHeight="false" outlineLevel="0" collapsed="false">
      <c r="H864" s="0"/>
      <c r="I864" s="0"/>
      <c r="J864" s="0"/>
      <c r="M864" s="0"/>
      <c r="O864" s="0"/>
    </row>
    <row r="865" customFormat="false" ht="12.8" hidden="false" customHeight="false" outlineLevel="0" collapsed="false">
      <c r="H865" s="0"/>
      <c r="I865" s="0"/>
      <c r="J865" s="0"/>
      <c r="M865" s="0"/>
      <c r="O865" s="0"/>
    </row>
    <row r="866" customFormat="false" ht="12.8" hidden="false" customHeight="false" outlineLevel="0" collapsed="false">
      <c r="H866" s="0"/>
      <c r="I866" s="0"/>
      <c r="J866" s="0"/>
      <c r="M866" s="0"/>
      <c r="O866" s="0"/>
    </row>
    <row r="867" customFormat="false" ht="12.8" hidden="false" customHeight="false" outlineLevel="0" collapsed="false">
      <c r="H867" s="0"/>
      <c r="I867" s="0"/>
      <c r="J867" s="0"/>
      <c r="M867" s="0"/>
      <c r="O867" s="0"/>
    </row>
    <row r="868" customFormat="false" ht="12.8" hidden="false" customHeight="false" outlineLevel="0" collapsed="false">
      <c r="H868" s="0"/>
      <c r="I868" s="0"/>
      <c r="J868" s="0"/>
      <c r="M868" s="0"/>
      <c r="O868" s="0"/>
    </row>
    <row r="869" customFormat="false" ht="12.8" hidden="false" customHeight="false" outlineLevel="0" collapsed="false">
      <c r="H869" s="0"/>
      <c r="I869" s="0"/>
      <c r="J869" s="0"/>
      <c r="M869" s="0"/>
      <c r="O869" s="0"/>
    </row>
    <row r="870" customFormat="false" ht="12.8" hidden="false" customHeight="false" outlineLevel="0" collapsed="false">
      <c r="H870" s="0"/>
      <c r="I870" s="0"/>
      <c r="J870" s="0"/>
      <c r="M870" s="0"/>
      <c r="O870" s="0"/>
    </row>
    <row r="871" customFormat="false" ht="12.8" hidden="false" customHeight="false" outlineLevel="0" collapsed="false">
      <c r="H871" s="0"/>
      <c r="I871" s="0"/>
      <c r="J871" s="0"/>
      <c r="M871" s="0"/>
      <c r="O871" s="0"/>
    </row>
    <row r="872" customFormat="false" ht="12.8" hidden="false" customHeight="false" outlineLevel="0" collapsed="false">
      <c r="H872" s="0"/>
      <c r="I872" s="0"/>
      <c r="J872" s="0"/>
      <c r="M872" s="0"/>
      <c r="O872" s="0"/>
    </row>
    <row r="873" customFormat="false" ht="12.8" hidden="false" customHeight="false" outlineLevel="0" collapsed="false">
      <c r="H873" s="0"/>
      <c r="I873" s="0"/>
      <c r="J873" s="0"/>
      <c r="M873" s="0"/>
      <c r="O873" s="0"/>
    </row>
    <row r="874" customFormat="false" ht="12.8" hidden="false" customHeight="false" outlineLevel="0" collapsed="false">
      <c r="H874" s="0"/>
      <c r="I874" s="0"/>
      <c r="J874" s="0"/>
      <c r="M874" s="0"/>
      <c r="O874" s="0"/>
    </row>
    <row r="875" customFormat="false" ht="12.8" hidden="false" customHeight="false" outlineLevel="0" collapsed="false">
      <c r="H875" s="0"/>
      <c r="I875" s="0"/>
      <c r="J875" s="0"/>
      <c r="M875" s="0"/>
      <c r="O875" s="0"/>
    </row>
    <row r="876" customFormat="false" ht="12.8" hidden="false" customHeight="false" outlineLevel="0" collapsed="false">
      <c r="H876" s="0"/>
      <c r="I876" s="0"/>
      <c r="J876" s="0"/>
      <c r="M876" s="0"/>
      <c r="O876" s="0"/>
    </row>
    <row r="877" customFormat="false" ht="12.8" hidden="false" customHeight="false" outlineLevel="0" collapsed="false">
      <c r="H877" s="0"/>
      <c r="I877" s="0"/>
      <c r="J877" s="0"/>
      <c r="M877" s="0"/>
      <c r="O877" s="0"/>
    </row>
    <row r="878" customFormat="false" ht="12.8" hidden="false" customHeight="false" outlineLevel="0" collapsed="false">
      <c r="H878" s="0"/>
      <c r="I878" s="0"/>
      <c r="J878" s="0"/>
      <c r="M878" s="0"/>
      <c r="O878" s="0"/>
    </row>
    <row r="879" customFormat="false" ht="12.8" hidden="false" customHeight="false" outlineLevel="0" collapsed="false">
      <c r="H879" s="0"/>
      <c r="I879" s="0"/>
      <c r="J879" s="0"/>
      <c r="M879" s="0"/>
      <c r="O879" s="0"/>
    </row>
    <row r="880" customFormat="false" ht="12.8" hidden="false" customHeight="false" outlineLevel="0" collapsed="false">
      <c r="H880" s="0"/>
      <c r="I880" s="0"/>
      <c r="J880" s="0"/>
      <c r="M880" s="0"/>
      <c r="O880" s="0"/>
    </row>
    <row r="881" customFormat="false" ht="12.8" hidden="false" customHeight="false" outlineLevel="0" collapsed="false">
      <c r="H881" s="0"/>
      <c r="I881" s="0"/>
      <c r="J881" s="0"/>
      <c r="M881" s="0"/>
      <c r="O881" s="0"/>
    </row>
    <row r="882" customFormat="false" ht="12.8" hidden="false" customHeight="false" outlineLevel="0" collapsed="false">
      <c r="H882" s="0"/>
      <c r="I882" s="0"/>
      <c r="J882" s="0"/>
      <c r="M882" s="0"/>
      <c r="O882" s="0"/>
    </row>
    <row r="883" customFormat="false" ht="12.8" hidden="false" customHeight="false" outlineLevel="0" collapsed="false">
      <c r="H883" s="0"/>
      <c r="I883" s="0"/>
      <c r="J883" s="0"/>
      <c r="M883" s="0"/>
      <c r="O883" s="0"/>
    </row>
    <row r="884" customFormat="false" ht="12.8" hidden="false" customHeight="false" outlineLevel="0" collapsed="false">
      <c r="H884" s="0"/>
      <c r="I884" s="0"/>
      <c r="J884" s="0"/>
      <c r="M884" s="0"/>
      <c r="O884" s="0"/>
    </row>
    <row r="885" customFormat="false" ht="12.8" hidden="false" customHeight="false" outlineLevel="0" collapsed="false">
      <c r="H885" s="0"/>
      <c r="I885" s="0"/>
      <c r="J885" s="0"/>
      <c r="M885" s="0"/>
      <c r="O885" s="0"/>
    </row>
    <row r="886" customFormat="false" ht="12.8" hidden="false" customHeight="false" outlineLevel="0" collapsed="false">
      <c r="H886" s="0"/>
      <c r="I886" s="0"/>
      <c r="J886" s="0"/>
      <c r="M886" s="0"/>
      <c r="O886" s="0"/>
    </row>
    <row r="887" customFormat="false" ht="12.8" hidden="false" customHeight="false" outlineLevel="0" collapsed="false">
      <c r="H887" s="0"/>
      <c r="I887" s="0"/>
      <c r="J887" s="0"/>
      <c r="M887" s="0"/>
      <c r="O887" s="0"/>
    </row>
    <row r="888" customFormat="false" ht="12.8" hidden="false" customHeight="false" outlineLevel="0" collapsed="false">
      <c r="H888" s="0"/>
      <c r="I888" s="0"/>
      <c r="J888" s="0"/>
      <c r="M888" s="0"/>
      <c r="O888" s="0"/>
    </row>
    <row r="889" customFormat="false" ht="12.8" hidden="false" customHeight="false" outlineLevel="0" collapsed="false">
      <c r="H889" s="0"/>
      <c r="I889" s="0"/>
      <c r="J889" s="0"/>
      <c r="M889" s="0"/>
      <c r="O889" s="0"/>
    </row>
    <row r="890" customFormat="false" ht="12.8" hidden="false" customHeight="false" outlineLevel="0" collapsed="false">
      <c r="H890" s="0"/>
      <c r="I890" s="0"/>
      <c r="J890" s="0"/>
      <c r="M890" s="0"/>
      <c r="O890" s="0"/>
    </row>
    <row r="891" customFormat="false" ht="12.8" hidden="false" customHeight="false" outlineLevel="0" collapsed="false">
      <c r="H891" s="0"/>
      <c r="I891" s="0"/>
      <c r="J891" s="0"/>
      <c r="M891" s="0"/>
      <c r="O891" s="0"/>
    </row>
    <row r="892" customFormat="false" ht="12.8" hidden="false" customHeight="false" outlineLevel="0" collapsed="false">
      <c r="H892" s="0"/>
      <c r="I892" s="0"/>
      <c r="J892" s="0"/>
      <c r="M892" s="0"/>
      <c r="O892" s="0"/>
    </row>
    <row r="893" customFormat="false" ht="12.8" hidden="false" customHeight="false" outlineLevel="0" collapsed="false">
      <c r="H893" s="0"/>
      <c r="I893" s="0"/>
      <c r="J893" s="0"/>
      <c r="M893" s="0"/>
      <c r="O893" s="0"/>
    </row>
    <row r="894" customFormat="false" ht="12.8" hidden="false" customHeight="false" outlineLevel="0" collapsed="false">
      <c r="H894" s="0"/>
      <c r="I894" s="0"/>
      <c r="J894" s="0"/>
      <c r="M894" s="0"/>
      <c r="O894" s="0"/>
    </row>
    <row r="895" customFormat="false" ht="12.8" hidden="false" customHeight="false" outlineLevel="0" collapsed="false">
      <c r="H895" s="0"/>
      <c r="I895" s="0"/>
      <c r="J895" s="0"/>
      <c r="M895" s="0"/>
      <c r="O895" s="0"/>
    </row>
    <row r="896" customFormat="false" ht="12.8" hidden="false" customHeight="false" outlineLevel="0" collapsed="false">
      <c r="H896" s="0"/>
      <c r="I896" s="0"/>
      <c r="J896" s="0"/>
      <c r="M896" s="0"/>
      <c r="O896" s="0"/>
    </row>
    <row r="897" customFormat="false" ht="12.8" hidden="false" customHeight="false" outlineLevel="0" collapsed="false">
      <c r="H897" s="0"/>
      <c r="I897" s="0"/>
      <c r="J897" s="0"/>
      <c r="M897" s="0"/>
      <c r="O897" s="0"/>
    </row>
    <row r="898" customFormat="false" ht="12.8" hidden="false" customHeight="false" outlineLevel="0" collapsed="false">
      <c r="H898" s="0"/>
      <c r="I898" s="0"/>
      <c r="J898" s="0"/>
      <c r="M898" s="0"/>
      <c r="O898" s="0"/>
    </row>
    <row r="899" customFormat="false" ht="12.8" hidden="false" customHeight="false" outlineLevel="0" collapsed="false">
      <c r="H899" s="0"/>
      <c r="I899" s="0"/>
      <c r="J899" s="0"/>
      <c r="M899" s="0"/>
      <c r="O899" s="0"/>
    </row>
    <row r="900" customFormat="false" ht="12.8" hidden="false" customHeight="false" outlineLevel="0" collapsed="false">
      <c r="H900" s="0"/>
      <c r="I900" s="0"/>
      <c r="J900" s="0"/>
      <c r="M900" s="0"/>
      <c r="O900" s="0"/>
    </row>
    <row r="901" customFormat="false" ht="12.8" hidden="false" customHeight="false" outlineLevel="0" collapsed="false">
      <c r="H901" s="0"/>
      <c r="I901" s="0"/>
      <c r="J901" s="0"/>
      <c r="M901" s="0"/>
      <c r="O901" s="0"/>
    </row>
    <row r="902" customFormat="false" ht="12.8" hidden="false" customHeight="false" outlineLevel="0" collapsed="false">
      <c r="H902" s="0"/>
      <c r="I902" s="0"/>
      <c r="J902" s="0"/>
      <c r="M902" s="0"/>
      <c r="O902" s="0"/>
    </row>
    <row r="903" customFormat="false" ht="12.8" hidden="false" customHeight="false" outlineLevel="0" collapsed="false">
      <c r="H903" s="0"/>
      <c r="I903" s="0"/>
      <c r="J903" s="0"/>
      <c r="M903" s="0"/>
      <c r="O903" s="0"/>
    </row>
    <row r="904" customFormat="false" ht="12.8" hidden="false" customHeight="false" outlineLevel="0" collapsed="false">
      <c r="H904" s="0"/>
      <c r="I904" s="0"/>
      <c r="J904" s="0"/>
      <c r="M904" s="0"/>
      <c r="O904" s="0"/>
    </row>
    <row r="905" customFormat="false" ht="12.8" hidden="false" customHeight="false" outlineLevel="0" collapsed="false">
      <c r="H905" s="0"/>
      <c r="I905" s="0"/>
      <c r="J905" s="0"/>
      <c r="M905" s="0"/>
      <c r="O905" s="0"/>
    </row>
    <row r="906" customFormat="false" ht="12.8" hidden="false" customHeight="false" outlineLevel="0" collapsed="false">
      <c r="H906" s="0"/>
      <c r="I906" s="0"/>
      <c r="J906" s="0"/>
      <c r="M906" s="0"/>
      <c r="O906" s="0"/>
    </row>
    <row r="907" customFormat="false" ht="12.8" hidden="false" customHeight="false" outlineLevel="0" collapsed="false">
      <c r="H907" s="0"/>
      <c r="I907" s="0"/>
      <c r="J907" s="0"/>
      <c r="M907" s="0"/>
      <c r="O907" s="0"/>
    </row>
    <row r="908" customFormat="false" ht="12.8" hidden="false" customHeight="false" outlineLevel="0" collapsed="false">
      <c r="H908" s="0"/>
      <c r="I908" s="0"/>
      <c r="J908" s="0"/>
      <c r="M908" s="0"/>
      <c r="O908" s="0"/>
    </row>
    <row r="909" customFormat="false" ht="12.8" hidden="false" customHeight="false" outlineLevel="0" collapsed="false">
      <c r="H909" s="0"/>
      <c r="I909" s="0"/>
      <c r="J909" s="0"/>
      <c r="M909" s="0"/>
      <c r="O909" s="0"/>
    </row>
    <row r="910" customFormat="false" ht="12.8" hidden="false" customHeight="false" outlineLevel="0" collapsed="false">
      <c r="H910" s="0"/>
      <c r="I910" s="0"/>
      <c r="J910" s="0"/>
      <c r="M910" s="0"/>
      <c r="O910" s="0"/>
    </row>
    <row r="911" customFormat="false" ht="12.8" hidden="false" customHeight="false" outlineLevel="0" collapsed="false">
      <c r="H911" s="0"/>
      <c r="I911" s="0"/>
      <c r="J911" s="0"/>
      <c r="M911" s="0"/>
      <c r="O911" s="0"/>
    </row>
    <row r="912" customFormat="false" ht="12.8" hidden="false" customHeight="false" outlineLevel="0" collapsed="false">
      <c r="H912" s="0"/>
      <c r="I912" s="0"/>
      <c r="J912" s="0"/>
      <c r="M912" s="0"/>
      <c r="O912" s="0"/>
    </row>
    <row r="913" customFormat="false" ht="12.8" hidden="false" customHeight="false" outlineLevel="0" collapsed="false">
      <c r="H913" s="0"/>
      <c r="I913" s="0"/>
      <c r="J913" s="0"/>
      <c r="M913" s="0"/>
      <c r="O913" s="0"/>
    </row>
    <row r="914" customFormat="false" ht="12.8" hidden="false" customHeight="false" outlineLevel="0" collapsed="false">
      <c r="H914" s="0"/>
      <c r="I914" s="0"/>
      <c r="J914" s="0"/>
      <c r="M914" s="0"/>
      <c r="O914" s="0"/>
    </row>
    <row r="915" customFormat="false" ht="12.8" hidden="false" customHeight="false" outlineLevel="0" collapsed="false">
      <c r="H915" s="0"/>
      <c r="I915" s="0"/>
      <c r="J915" s="0"/>
      <c r="M915" s="0"/>
      <c r="O915" s="0"/>
    </row>
    <row r="916" customFormat="false" ht="12.8" hidden="false" customHeight="false" outlineLevel="0" collapsed="false">
      <c r="H916" s="0"/>
      <c r="I916" s="0"/>
      <c r="J916" s="0"/>
      <c r="M916" s="0"/>
      <c r="O916" s="0"/>
    </row>
    <row r="917" customFormat="false" ht="12.8" hidden="false" customHeight="false" outlineLevel="0" collapsed="false">
      <c r="H917" s="0"/>
      <c r="I917" s="0"/>
      <c r="J917" s="0"/>
      <c r="M917" s="0"/>
      <c r="O917" s="0"/>
    </row>
    <row r="918" customFormat="false" ht="12.8" hidden="false" customHeight="false" outlineLevel="0" collapsed="false">
      <c r="H918" s="0"/>
      <c r="I918" s="0"/>
      <c r="J918" s="0"/>
      <c r="M918" s="0"/>
      <c r="O918" s="0"/>
    </row>
    <row r="919" customFormat="false" ht="12.8" hidden="false" customHeight="false" outlineLevel="0" collapsed="false">
      <c r="H919" s="0"/>
      <c r="I919" s="0"/>
      <c r="J919" s="0"/>
      <c r="M919" s="0"/>
      <c r="O919" s="0"/>
    </row>
    <row r="920" customFormat="false" ht="12.8" hidden="false" customHeight="false" outlineLevel="0" collapsed="false">
      <c r="H920" s="0"/>
      <c r="I920" s="0"/>
      <c r="J920" s="0"/>
      <c r="M920" s="0"/>
      <c r="O920" s="0"/>
    </row>
    <row r="921" customFormat="false" ht="12.8" hidden="false" customHeight="false" outlineLevel="0" collapsed="false">
      <c r="H921" s="0"/>
      <c r="I921" s="0"/>
      <c r="J921" s="0"/>
      <c r="M921" s="0"/>
      <c r="O921" s="0"/>
    </row>
    <row r="922" customFormat="false" ht="12.8" hidden="false" customHeight="false" outlineLevel="0" collapsed="false">
      <c r="H922" s="0"/>
      <c r="I922" s="0"/>
      <c r="J922" s="0"/>
      <c r="M922" s="0"/>
      <c r="O922" s="0"/>
    </row>
    <row r="923" customFormat="false" ht="12.8" hidden="false" customHeight="false" outlineLevel="0" collapsed="false">
      <c r="H923" s="0"/>
      <c r="I923" s="0"/>
      <c r="J923" s="0"/>
      <c r="M923" s="0"/>
      <c r="O923" s="0"/>
    </row>
    <row r="924" customFormat="false" ht="12.8" hidden="false" customHeight="false" outlineLevel="0" collapsed="false">
      <c r="H924" s="0"/>
      <c r="I924" s="0"/>
      <c r="J924" s="0"/>
      <c r="M924" s="0"/>
      <c r="O924" s="0"/>
    </row>
    <row r="925" customFormat="false" ht="12.8" hidden="false" customHeight="false" outlineLevel="0" collapsed="false">
      <c r="H925" s="0"/>
      <c r="I925" s="0"/>
      <c r="J925" s="0"/>
      <c r="M925" s="0"/>
      <c r="O925" s="0"/>
    </row>
    <row r="926" customFormat="false" ht="12.8" hidden="false" customHeight="false" outlineLevel="0" collapsed="false">
      <c r="H926" s="0"/>
      <c r="I926" s="0"/>
      <c r="J926" s="0"/>
      <c r="M926" s="0"/>
      <c r="O926" s="0"/>
    </row>
    <row r="927" customFormat="false" ht="12.8" hidden="false" customHeight="false" outlineLevel="0" collapsed="false">
      <c r="H927" s="0"/>
      <c r="I927" s="0"/>
      <c r="J927" s="0"/>
      <c r="M927" s="0"/>
      <c r="O927" s="0"/>
    </row>
    <row r="928" customFormat="false" ht="12.8" hidden="false" customHeight="false" outlineLevel="0" collapsed="false">
      <c r="H928" s="0"/>
      <c r="I928" s="0"/>
      <c r="J928" s="0"/>
      <c r="M928" s="0"/>
      <c r="O928" s="0"/>
    </row>
    <row r="929" customFormat="false" ht="12.8" hidden="false" customHeight="false" outlineLevel="0" collapsed="false">
      <c r="H929" s="0"/>
      <c r="I929" s="0"/>
      <c r="J929" s="0"/>
      <c r="M929" s="0"/>
      <c r="O929" s="0"/>
    </row>
    <row r="930" customFormat="false" ht="12.8" hidden="false" customHeight="false" outlineLevel="0" collapsed="false">
      <c r="H930" s="0"/>
      <c r="I930" s="0"/>
      <c r="J930" s="0"/>
      <c r="M930" s="0"/>
      <c r="O930" s="0"/>
    </row>
    <row r="931" customFormat="false" ht="12.8" hidden="false" customHeight="false" outlineLevel="0" collapsed="false">
      <c r="H931" s="0"/>
      <c r="I931" s="0"/>
      <c r="J931" s="0"/>
      <c r="M931" s="0"/>
      <c r="O931" s="0"/>
    </row>
    <row r="932" customFormat="false" ht="12.8" hidden="false" customHeight="false" outlineLevel="0" collapsed="false">
      <c r="H932" s="0"/>
      <c r="I932" s="0"/>
      <c r="J932" s="0"/>
      <c r="M932" s="0"/>
      <c r="O932" s="0"/>
    </row>
    <row r="933" customFormat="false" ht="12.8" hidden="false" customHeight="false" outlineLevel="0" collapsed="false">
      <c r="H933" s="0"/>
      <c r="I933" s="0"/>
      <c r="J933" s="0"/>
      <c r="M933" s="0"/>
      <c r="O933" s="0"/>
    </row>
    <row r="934" customFormat="false" ht="12.8" hidden="false" customHeight="false" outlineLevel="0" collapsed="false">
      <c r="H934" s="0"/>
      <c r="I934" s="0"/>
      <c r="J934" s="0"/>
      <c r="M934" s="0"/>
      <c r="O934" s="0"/>
    </row>
    <row r="935" customFormat="false" ht="12.8" hidden="false" customHeight="false" outlineLevel="0" collapsed="false">
      <c r="H935" s="0"/>
      <c r="I935" s="0"/>
      <c r="J935" s="0"/>
      <c r="M935" s="0"/>
      <c r="O935" s="0"/>
    </row>
    <row r="936" customFormat="false" ht="12.8" hidden="false" customHeight="false" outlineLevel="0" collapsed="false">
      <c r="H936" s="0"/>
      <c r="I936" s="0"/>
      <c r="J936" s="0"/>
      <c r="M936" s="0"/>
      <c r="O936" s="0"/>
    </row>
    <row r="937" customFormat="false" ht="12.8" hidden="false" customHeight="false" outlineLevel="0" collapsed="false">
      <c r="H937" s="0"/>
      <c r="I937" s="0"/>
      <c r="J937" s="0"/>
      <c r="M937" s="0"/>
      <c r="O937" s="0"/>
    </row>
    <row r="938" customFormat="false" ht="12.8" hidden="false" customHeight="false" outlineLevel="0" collapsed="false">
      <c r="H938" s="0"/>
      <c r="I938" s="0"/>
      <c r="J938" s="0"/>
      <c r="M938" s="0"/>
      <c r="O938" s="0"/>
    </row>
    <row r="939" customFormat="false" ht="12.8" hidden="false" customHeight="false" outlineLevel="0" collapsed="false">
      <c r="H939" s="0"/>
      <c r="I939" s="0"/>
      <c r="J939" s="0"/>
      <c r="M939" s="0"/>
      <c r="O939" s="0"/>
    </row>
    <row r="940" customFormat="false" ht="12.8" hidden="false" customHeight="false" outlineLevel="0" collapsed="false">
      <c r="H940" s="0"/>
      <c r="I940" s="0"/>
      <c r="J940" s="0"/>
      <c r="M940" s="0"/>
      <c r="O940" s="0"/>
    </row>
    <row r="941" customFormat="false" ht="12.8" hidden="false" customHeight="false" outlineLevel="0" collapsed="false">
      <c r="H941" s="0"/>
      <c r="I941" s="0"/>
      <c r="J941" s="0"/>
      <c r="M941" s="0"/>
      <c r="O941" s="0"/>
    </row>
    <row r="942" customFormat="false" ht="12.8" hidden="false" customHeight="false" outlineLevel="0" collapsed="false">
      <c r="H942" s="0"/>
      <c r="I942" s="0"/>
      <c r="J942" s="0"/>
      <c r="M942" s="0"/>
      <c r="O942" s="0"/>
    </row>
    <row r="943" customFormat="false" ht="12.8" hidden="false" customHeight="false" outlineLevel="0" collapsed="false">
      <c r="H943" s="0"/>
      <c r="I943" s="0"/>
      <c r="J943" s="0"/>
      <c r="M943" s="0"/>
      <c r="O943" s="0"/>
    </row>
    <row r="944" customFormat="false" ht="12.8" hidden="false" customHeight="false" outlineLevel="0" collapsed="false">
      <c r="H944" s="0"/>
      <c r="I944" s="0"/>
      <c r="J944" s="0"/>
      <c r="M944" s="0"/>
      <c r="O944" s="0"/>
    </row>
    <row r="945" customFormat="false" ht="12.8" hidden="false" customHeight="false" outlineLevel="0" collapsed="false">
      <c r="H945" s="0"/>
      <c r="I945" s="0"/>
      <c r="J945" s="0"/>
      <c r="M945" s="0"/>
      <c r="O945" s="0"/>
    </row>
    <row r="946" customFormat="false" ht="12.8" hidden="false" customHeight="false" outlineLevel="0" collapsed="false">
      <c r="H946" s="0"/>
      <c r="I946" s="0"/>
      <c r="J946" s="0"/>
      <c r="M946" s="0"/>
      <c r="O946" s="0"/>
    </row>
    <row r="947" customFormat="false" ht="12.8" hidden="false" customHeight="false" outlineLevel="0" collapsed="false">
      <c r="H947" s="0"/>
      <c r="I947" s="0"/>
      <c r="J947" s="0"/>
      <c r="M947" s="0"/>
      <c r="O947" s="0"/>
    </row>
    <row r="948" customFormat="false" ht="12.8" hidden="false" customHeight="false" outlineLevel="0" collapsed="false">
      <c r="H948" s="0"/>
      <c r="I948" s="0"/>
      <c r="J948" s="0"/>
      <c r="M948" s="0"/>
      <c r="O948" s="0"/>
    </row>
    <row r="949" customFormat="false" ht="12.8" hidden="false" customHeight="false" outlineLevel="0" collapsed="false">
      <c r="H949" s="0"/>
      <c r="I949" s="0"/>
      <c r="J949" s="0"/>
      <c r="M949" s="0"/>
      <c r="O949" s="0"/>
    </row>
    <row r="950" customFormat="false" ht="12.8" hidden="false" customHeight="false" outlineLevel="0" collapsed="false">
      <c r="H950" s="0"/>
      <c r="I950" s="0"/>
      <c r="J950" s="0"/>
      <c r="M950" s="0"/>
      <c r="O950" s="0"/>
    </row>
    <row r="951" customFormat="false" ht="12.8" hidden="false" customHeight="false" outlineLevel="0" collapsed="false">
      <c r="H951" s="0"/>
      <c r="I951" s="0"/>
      <c r="J951" s="0"/>
      <c r="M951" s="0"/>
      <c r="O951" s="0"/>
    </row>
    <row r="952" customFormat="false" ht="12.8" hidden="false" customHeight="false" outlineLevel="0" collapsed="false">
      <c r="H952" s="0"/>
      <c r="I952" s="0"/>
      <c r="J952" s="0"/>
      <c r="M952" s="0"/>
      <c r="O952" s="0"/>
    </row>
    <row r="953" customFormat="false" ht="12.8" hidden="false" customHeight="false" outlineLevel="0" collapsed="false">
      <c r="H953" s="0"/>
      <c r="I953" s="0"/>
      <c r="J953" s="0"/>
      <c r="M953" s="0"/>
      <c r="O953" s="0"/>
    </row>
    <row r="954" customFormat="false" ht="12.8" hidden="false" customHeight="false" outlineLevel="0" collapsed="false">
      <c r="H954" s="0"/>
      <c r="I954" s="0"/>
      <c r="J954" s="0"/>
      <c r="M954" s="0"/>
      <c r="O954" s="0"/>
    </row>
    <row r="955" customFormat="false" ht="12.8" hidden="false" customHeight="false" outlineLevel="0" collapsed="false">
      <c r="H955" s="0"/>
      <c r="I955" s="0"/>
      <c r="J955" s="0"/>
      <c r="M955" s="0"/>
      <c r="O955" s="0"/>
    </row>
    <row r="956" customFormat="false" ht="12.8" hidden="false" customHeight="false" outlineLevel="0" collapsed="false">
      <c r="H956" s="0"/>
      <c r="I956" s="0"/>
      <c r="J956" s="0"/>
      <c r="M956" s="0"/>
      <c r="O956" s="0"/>
    </row>
    <row r="957" customFormat="false" ht="12.8" hidden="false" customHeight="false" outlineLevel="0" collapsed="false">
      <c r="H957" s="0"/>
      <c r="I957" s="0"/>
      <c r="J957" s="0"/>
      <c r="M957" s="0"/>
      <c r="O957" s="0"/>
    </row>
    <row r="958" customFormat="false" ht="12.8" hidden="false" customHeight="false" outlineLevel="0" collapsed="false">
      <c r="H958" s="0"/>
      <c r="I958" s="0"/>
      <c r="J958" s="0"/>
      <c r="M958" s="0"/>
      <c r="O958" s="0"/>
    </row>
    <row r="959" customFormat="false" ht="12.8" hidden="false" customHeight="false" outlineLevel="0" collapsed="false">
      <c r="H959" s="0"/>
      <c r="I959" s="0"/>
      <c r="J959" s="0"/>
      <c r="M959" s="0"/>
      <c r="O959" s="0"/>
    </row>
    <row r="960" customFormat="false" ht="12.8" hidden="false" customHeight="false" outlineLevel="0" collapsed="false">
      <c r="H960" s="0"/>
      <c r="I960" s="0"/>
      <c r="J960" s="0"/>
      <c r="M960" s="0"/>
      <c r="O960" s="0"/>
    </row>
    <row r="961" customFormat="false" ht="12.8" hidden="false" customHeight="false" outlineLevel="0" collapsed="false">
      <c r="H961" s="0"/>
      <c r="I961" s="0"/>
      <c r="J961" s="0"/>
      <c r="M961" s="0"/>
      <c r="O961" s="0"/>
    </row>
    <row r="962" customFormat="false" ht="12.8" hidden="false" customHeight="false" outlineLevel="0" collapsed="false">
      <c r="H962" s="0"/>
      <c r="I962" s="0"/>
      <c r="J962" s="0"/>
      <c r="M962" s="0"/>
      <c r="O962" s="0"/>
    </row>
    <row r="963" customFormat="false" ht="12.8" hidden="false" customHeight="false" outlineLevel="0" collapsed="false">
      <c r="H963" s="0"/>
      <c r="I963" s="0"/>
      <c r="J963" s="0"/>
      <c r="M963" s="0"/>
      <c r="O963" s="0"/>
    </row>
    <row r="964" customFormat="false" ht="12.8" hidden="false" customHeight="false" outlineLevel="0" collapsed="false">
      <c r="H964" s="0"/>
      <c r="I964" s="0"/>
      <c r="J964" s="0"/>
      <c r="M964" s="0"/>
      <c r="O964" s="0"/>
    </row>
    <row r="965" customFormat="false" ht="12.8" hidden="false" customHeight="false" outlineLevel="0" collapsed="false">
      <c r="H965" s="0"/>
      <c r="I965" s="0"/>
      <c r="J965" s="0"/>
      <c r="M965" s="0"/>
      <c r="O965" s="0"/>
    </row>
    <row r="966" customFormat="false" ht="12.8" hidden="false" customHeight="false" outlineLevel="0" collapsed="false">
      <c r="H966" s="0"/>
      <c r="I966" s="0"/>
      <c r="J966" s="0"/>
      <c r="M966" s="0"/>
      <c r="O966" s="0"/>
    </row>
    <row r="967" customFormat="false" ht="12.8" hidden="false" customHeight="false" outlineLevel="0" collapsed="false">
      <c r="H967" s="0"/>
      <c r="I967" s="0"/>
      <c r="J967" s="0"/>
      <c r="M967" s="0"/>
      <c r="O967" s="0"/>
    </row>
    <row r="968" customFormat="false" ht="12.8" hidden="false" customHeight="false" outlineLevel="0" collapsed="false">
      <c r="H968" s="0"/>
      <c r="I968" s="0"/>
      <c r="J968" s="0"/>
      <c r="M968" s="0"/>
      <c r="O968" s="0"/>
    </row>
    <row r="969" customFormat="false" ht="12.8" hidden="false" customHeight="false" outlineLevel="0" collapsed="false">
      <c r="H969" s="0"/>
      <c r="I969" s="0"/>
      <c r="J969" s="0"/>
      <c r="M969" s="0"/>
      <c r="O969" s="0"/>
    </row>
    <row r="970" customFormat="false" ht="12.8" hidden="false" customHeight="false" outlineLevel="0" collapsed="false">
      <c r="H970" s="0"/>
      <c r="I970" s="0"/>
      <c r="J970" s="0"/>
      <c r="M970" s="0"/>
      <c r="O970" s="0"/>
    </row>
    <row r="971" customFormat="false" ht="12.8" hidden="false" customHeight="false" outlineLevel="0" collapsed="false">
      <c r="H971" s="0"/>
      <c r="I971" s="0"/>
      <c r="J971" s="0"/>
      <c r="M971" s="0"/>
      <c r="O971" s="0"/>
    </row>
    <row r="972" customFormat="false" ht="12.8" hidden="false" customHeight="false" outlineLevel="0" collapsed="false">
      <c r="H972" s="0"/>
      <c r="I972" s="0"/>
      <c r="J972" s="0"/>
      <c r="M972" s="0"/>
      <c r="O972" s="0"/>
    </row>
    <row r="973" customFormat="false" ht="12.8" hidden="false" customHeight="false" outlineLevel="0" collapsed="false">
      <c r="H973" s="0"/>
      <c r="I973" s="0"/>
      <c r="J973" s="0"/>
      <c r="M973" s="0"/>
      <c r="O973" s="0"/>
    </row>
    <row r="974" customFormat="false" ht="12.8" hidden="false" customHeight="false" outlineLevel="0" collapsed="false">
      <c r="H974" s="0"/>
      <c r="I974" s="0"/>
      <c r="J974" s="0"/>
      <c r="M974" s="0"/>
      <c r="O974" s="0"/>
    </row>
    <row r="975" customFormat="false" ht="12.8" hidden="false" customHeight="false" outlineLevel="0" collapsed="false">
      <c r="H975" s="0"/>
      <c r="I975" s="0"/>
      <c r="J975" s="0"/>
      <c r="M975" s="0"/>
      <c r="O975" s="0"/>
    </row>
    <row r="976" customFormat="false" ht="12.8" hidden="false" customHeight="false" outlineLevel="0" collapsed="false">
      <c r="H976" s="0"/>
      <c r="I976" s="0"/>
      <c r="J976" s="0"/>
      <c r="M976" s="0"/>
      <c r="O976" s="0"/>
    </row>
    <row r="977" customFormat="false" ht="12.8" hidden="false" customHeight="false" outlineLevel="0" collapsed="false">
      <c r="H977" s="0"/>
      <c r="I977" s="0"/>
      <c r="J977" s="0"/>
      <c r="M977" s="0"/>
      <c r="O977" s="0"/>
    </row>
    <row r="978" customFormat="false" ht="12.8" hidden="false" customHeight="false" outlineLevel="0" collapsed="false">
      <c r="H978" s="0"/>
      <c r="I978" s="0"/>
      <c r="J978" s="0"/>
      <c r="M978" s="0"/>
      <c r="O978" s="0"/>
    </row>
    <row r="979" customFormat="false" ht="12.8" hidden="false" customHeight="false" outlineLevel="0" collapsed="false">
      <c r="H979" s="0"/>
      <c r="I979" s="0"/>
      <c r="J979" s="0"/>
      <c r="M979" s="0"/>
      <c r="O979" s="0"/>
    </row>
    <row r="980" customFormat="false" ht="12.8" hidden="false" customHeight="false" outlineLevel="0" collapsed="false">
      <c r="H980" s="0"/>
      <c r="I980" s="0"/>
      <c r="J980" s="0"/>
      <c r="M980" s="0"/>
      <c r="O980" s="0"/>
    </row>
    <row r="981" customFormat="false" ht="12.8" hidden="false" customHeight="false" outlineLevel="0" collapsed="false">
      <c r="H981" s="0"/>
      <c r="I981" s="0"/>
      <c r="J981" s="0"/>
      <c r="M981" s="0"/>
      <c r="O981" s="0"/>
    </row>
    <row r="982" customFormat="false" ht="12.8" hidden="false" customHeight="false" outlineLevel="0" collapsed="false">
      <c r="H982" s="0"/>
      <c r="I982" s="0"/>
      <c r="J982" s="0"/>
      <c r="M982" s="0"/>
      <c r="O982" s="0"/>
    </row>
    <row r="983" customFormat="false" ht="12.8" hidden="false" customHeight="false" outlineLevel="0" collapsed="false">
      <c r="H983" s="0"/>
      <c r="I983" s="0"/>
      <c r="J983" s="0"/>
      <c r="M983" s="0"/>
      <c r="O983" s="0"/>
    </row>
    <row r="984" customFormat="false" ht="12.8" hidden="false" customHeight="false" outlineLevel="0" collapsed="false">
      <c r="H984" s="0"/>
      <c r="I984" s="0"/>
      <c r="J984" s="0"/>
      <c r="M984" s="0"/>
      <c r="O984" s="0"/>
    </row>
    <row r="985" customFormat="false" ht="12.8" hidden="false" customHeight="false" outlineLevel="0" collapsed="false">
      <c r="H985" s="0"/>
      <c r="I985" s="0"/>
      <c r="J985" s="0"/>
      <c r="M985" s="0"/>
      <c r="O985" s="0"/>
    </row>
    <row r="986" customFormat="false" ht="12.8" hidden="false" customHeight="false" outlineLevel="0" collapsed="false">
      <c r="H986" s="0"/>
      <c r="I986" s="0"/>
      <c r="J986" s="0"/>
      <c r="M986" s="0"/>
      <c r="O986" s="0"/>
    </row>
    <row r="987" customFormat="false" ht="12.8" hidden="false" customHeight="false" outlineLevel="0" collapsed="false">
      <c r="H987" s="0"/>
      <c r="I987" s="0"/>
      <c r="J987" s="0"/>
      <c r="M987" s="0"/>
      <c r="O987" s="0"/>
    </row>
    <row r="988" customFormat="false" ht="12.8" hidden="false" customHeight="false" outlineLevel="0" collapsed="false">
      <c r="H988" s="0"/>
      <c r="I988" s="0"/>
      <c r="J988" s="0"/>
      <c r="M988" s="0"/>
      <c r="O988" s="0"/>
    </row>
    <row r="989" customFormat="false" ht="12.8" hidden="false" customHeight="false" outlineLevel="0" collapsed="false">
      <c r="H989" s="0"/>
      <c r="I989" s="0"/>
      <c r="J989" s="0"/>
      <c r="M989" s="0"/>
      <c r="O989" s="0"/>
    </row>
    <row r="990" customFormat="false" ht="12.8" hidden="false" customHeight="false" outlineLevel="0" collapsed="false">
      <c r="H990" s="0"/>
      <c r="I990" s="0"/>
      <c r="J990" s="0"/>
      <c r="M990" s="0"/>
      <c r="O990" s="0"/>
    </row>
    <row r="991" customFormat="false" ht="12.8" hidden="false" customHeight="false" outlineLevel="0" collapsed="false">
      <c r="H991" s="0"/>
      <c r="I991" s="0"/>
      <c r="J991" s="0"/>
      <c r="M991" s="0"/>
      <c r="O991" s="0"/>
    </row>
    <row r="992" customFormat="false" ht="12.8" hidden="false" customHeight="false" outlineLevel="0" collapsed="false">
      <c r="H992" s="0"/>
      <c r="I992" s="0"/>
      <c r="J992" s="0"/>
      <c r="M992" s="0"/>
      <c r="O992" s="0"/>
    </row>
    <row r="993" customFormat="false" ht="12.8" hidden="false" customHeight="false" outlineLevel="0" collapsed="false">
      <c r="H993" s="0"/>
      <c r="I993" s="0"/>
      <c r="J993" s="0"/>
      <c r="M993" s="0"/>
      <c r="O993" s="0"/>
    </row>
    <row r="994" customFormat="false" ht="12.8" hidden="false" customHeight="false" outlineLevel="0" collapsed="false">
      <c r="H994" s="0"/>
      <c r="I994" s="0"/>
      <c r="J994" s="0"/>
      <c r="M994" s="0"/>
      <c r="O994" s="0"/>
    </row>
    <row r="995" customFormat="false" ht="12.8" hidden="false" customHeight="false" outlineLevel="0" collapsed="false">
      <c r="H995" s="0"/>
      <c r="I995" s="0"/>
      <c r="J995" s="0"/>
      <c r="M995" s="0"/>
      <c r="O995" s="0"/>
    </row>
    <row r="996" customFormat="false" ht="12.8" hidden="false" customHeight="false" outlineLevel="0" collapsed="false">
      <c r="H996" s="0"/>
      <c r="I996" s="0"/>
      <c r="J996" s="0"/>
      <c r="M996" s="0"/>
      <c r="O996" s="0"/>
    </row>
    <row r="997" customFormat="false" ht="12.8" hidden="false" customHeight="false" outlineLevel="0" collapsed="false">
      <c r="H997" s="0"/>
      <c r="I997" s="0"/>
      <c r="J997" s="0"/>
      <c r="M997" s="0"/>
      <c r="O997" s="0"/>
    </row>
    <row r="998" customFormat="false" ht="12.8" hidden="false" customHeight="false" outlineLevel="0" collapsed="false">
      <c r="H998" s="0"/>
      <c r="I998" s="0"/>
      <c r="J998" s="0"/>
      <c r="M998" s="0"/>
      <c r="O998" s="0"/>
    </row>
    <row r="999" customFormat="false" ht="12.8" hidden="false" customHeight="false" outlineLevel="0" collapsed="false">
      <c r="H999" s="0"/>
      <c r="I999" s="0"/>
      <c r="J999" s="0"/>
      <c r="M999" s="0"/>
      <c r="O999" s="0"/>
    </row>
    <row r="1000" customFormat="false" ht="12.8" hidden="false" customHeight="false" outlineLevel="0" collapsed="false">
      <c r="H1000" s="0"/>
      <c r="I1000" s="0"/>
      <c r="J1000" s="0"/>
      <c r="M1000" s="0"/>
      <c r="O1000" s="0"/>
    </row>
    <row r="1001" customFormat="false" ht="12.8" hidden="false" customHeight="false" outlineLevel="0" collapsed="false">
      <c r="H1001" s="0"/>
      <c r="I1001" s="0"/>
      <c r="J1001" s="0"/>
      <c r="M1001" s="0"/>
      <c r="O1001" s="0"/>
    </row>
    <row r="1002" customFormat="false" ht="12.8" hidden="false" customHeight="false" outlineLevel="0" collapsed="false">
      <c r="H1002" s="0"/>
      <c r="I1002" s="0"/>
      <c r="J1002" s="0"/>
      <c r="M1002" s="0"/>
      <c r="O1002" s="0"/>
    </row>
    <row r="1003" customFormat="false" ht="12.8" hidden="false" customHeight="false" outlineLevel="0" collapsed="false">
      <c r="H1003" s="0"/>
      <c r="I1003" s="0"/>
      <c r="J1003" s="0"/>
      <c r="M1003" s="0"/>
      <c r="O1003" s="0"/>
    </row>
    <row r="1004" customFormat="false" ht="12.8" hidden="false" customHeight="false" outlineLevel="0" collapsed="false">
      <c r="H1004" s="0"/>
      <c r="I1004" s="0"/>
      <c r="J1004" s="0"/>
      <c r="M1004" s="0"/>
      <c r="O1004" s="0"/>
    </row>
    <row r="1005" customFormat="false" ht="12.8" hidden="false" customHeight="false" outlineLevel="0" collapsed="false">
      <c r="H1005" s="0"/>
      <c r="I1005" s="0"/>
      <c r="J1005" s="0"/>
      <c r="M1005" s="0"/>
      <c r="O1005" s="0"/>
    </row>
    <row r="1006" customFormat="false" ht="12.8" hidden="false" customHeight="false" outlineLevel="0" collapsed="false">
      <c r="H1006" s="0"/>
      <c r="I1006" s="0"/>
      <c r="J1006" s="0"/>
      <c r="M1006" s="0"/>
      <c r="O1006" s="0"/>
    </row>
    <row r="1007" customFormat="false" ht="12.8" hidden="false" customHeight="false" outlineLevel="0" collapsed="false">
      <c r="H1007" s="0"/>
      <c r="I1007" s="0"/>
      <c r="J1007" s="0"/>
      <c r="M1007" s="0"/>
      <c r="O1007" s="0"/>
    </row>
    <row r="1008" customFormat="false" ht="12.8" hidden="false" customHeight="false" outlineLevel="0" collapsed="false">
      <c r="H1008" s="0"/>
      <c r="I1008" s="0"/>
      <c r="J1008" s="0"/>
      <c r="M1008" s="0"/>
      <c r="O1008" s="0"/>
    </row>
    <row r="1009" customFormat="false" ht="12.8" hidden="false" customHeight="false" outlineLevel="0" collapsed="false">
      <c r="H1009" s="0"/>
      <c r="I1009" s="0"/>
      <c r="J1009" s="0"/>
      <c r="M1009" s="0"/>
      <c r="O1009" s="0"/>
    </row>
    <row r="1010" customFormat="false" ht="12.8" hidden="false" customHeight="false" outlineLevel="0" collapsed="false">
      <c r="H1010" s="0"/>
      <c r="I1010" s="0"/>
      <c r="J1010" s="0"/>
      <c r="M1010" s="0"/>
      <c r="O1010" s="0"/>
    </row>
    <row r="1011" customFormat="false" ht="12.8" hidden="false" customHeight="false" outlineLevel="0" collapsed="false">
      <c r="H1011" s="0"/>
      <c r="I1011" s="0"/>
      <c r="J1011" s="0"/>
      <c r="M1011" s="0"/>
      <c r="O1011" s="0"/>
    </row>
    <row r="1012" customFormat="false" ht="12.8" hidden="false" customHeight="false" outlineLevel="0" collapsed="false">
      <c r="H1012" s="0"/>
      <c r="I1012" s="0"/>
      <c r="J1012" s="0"/>
      <c r="M1012" s="0"/>
      <c r="O1012" s="0"/>
    </row>
    <row r="1013" customFormat="false" ht="12.8" hidden="false" customHeight="false" outlineLevel="0" collapsed="false">
      <c r="H1013" s="0"/>
      <c r="I1013" s="0"/>
      <c r="J1013" s="0"/>
      <c r="M1013" s="0"/>
      <c r="O1013" s="0"/>
    </row>
    <row r="1014" customFormat="false" ht="12.8" hidden="false" customHeight="false" outlineLevel="0" collapsed="false">
      <c r="H1014" s="0"/>
      <c r="I1014" s="0"/>
      <c r="J1014" s="0"/>
      <c r="M1014" s="0"/>
      <c r="O1014" s="0"/>
    </row>
    <row r="1015" customFormat="false" ht="12.8" hidden="false" customHeight="false" outlineLevel="0" collapsed="false">
      <c r="H1015" s="0"/>
      <c r="I1015" s="0"/>
      <c r="J1015" s="0"/>
      <c r="M1015" s="0"/>
      <c r="O1015" s="0"/>
    </row>
    <row r="1016" customFormat="false" ht="12.8" hidden="false" customHeight="false" outlineLevel="0" collapsed="false">
      <c r="H1016" s="0"/>
      <c r="I1016" s="0"/>
      <c r="J1016" s="0"/>
      <c r="M1016" s="0"/>
      <c r="O1016" s="0"/>
    </row>
    <row r="1017" customFormat="false" ht="12.8" hidden="false" customHeight="false" outlineLevel="0" collapsed="false">
      <c r="H1017" s="0"/>
      <c r="I1017" s="0"/>
      <c r="J1017" s="0"/>
      <c r="M1017" s="0"/>
      <c r="O1017" s="0"/>
    </row>
    <row r="1018" customFormat="false" ht="12.8" hidden="false" customHeight="false" outlineLevel="0" collapsed="false">
      <c r="H1018" s="0"/>
      <c r="I1018" s="0"/>
      <c r="J1018" s="0"/>
      <c r="M1018" s="0"/>
      <c r="O1018" s="0"/>
    </row>
    <row r="1019" customFormat="false" ht="12.8" hidden="false" customHeight="false" outlineLevel="0" collapsed="false">
      <c r="H1019" s="0"/>
      <c r="I1019" s="0"/>
      <c r="J1019" s="0"/>
      <c r="M1019" s="0"/>
      <c r="O1019" s="0"/>
    </row>
    <row r="1020" customFormat="false" ht="12.8" hidden="false" customHeight="false" outlineLevel="0" collapsed="false">
      <c r="H1020" s="0"/>
      <c r="I1020" s="0"/>
      <c r="J1020" s="0"/>
      <c r="M1020" s="0"/>
      <c r="O1020" s="0"/>
    </row>
    <row r="1021" customFormat="false" ht="12.8" hidden="false" customHeight="false" outlineLevel="0" collapsed="false">
      <c r="H1021" s="0"/>
      <c r="I1021" s="0"/>
      <c r="J1021" s="0"/>
      <c r="M1021" s="0"/>
      <c r="O1021" s="0"/>
    </row>
    <row r="1022" customFormat="false" ht="12.8" hidden="false" customHeight="false" outlineLevel="0" collapsed="false">
      <c r="H1022" s="0"/>
      <c r="I1022" s="0"/>
      <c r="J1022" s="0"/>
      <c r="M1022" s="0"/>
      <c r="O1022" s="0"/>
    </row>
    <row r="1023" customFormat="false" ht="12.8" hidden="false" customHeight="false" outlineLevel="0" collapsed="false">
      <c r="H1023" s="0"/>
      <c r="I1023" s="0"/>
      <c r="J1023" s="0"/>
      <c r="M1023" s="0"/>
      <c r="O1023" s="0"/>
    </row>
    <row r="1024" customFormat="false" ht="12.8" hidden="false" customHeight="false" outlineLevel="0" collapsed="false">
      <c r="H1024" s="0"/>
      <c r="I1024" s="0"/>
      <c r="J1024" s="0"/>
      <c r="M1024" s="0"/>
      <c r="O1024" s="0"/>
    </row>
    <row r="1025" customFormat="false" ht="12.8" hidden="false" customHeight="false" outlineLevel="0" collapsed="false">
      <c r="H1025" s="0"/>
      <c r="I1025" s="0"/>
      <c r="J1025" s="0"/>
      <c r="M1025" s="0"/>
      <c r="O1025" s="0"/>
    </row>
    <row r="1026" customFormat="false" ht="12.8" hidden="false" customHeight="false" outlineLevel="0" collapsed="false">
      <c r="H1026" s="0"/>
      <c r="I1026" s="0"/>
      <c r="J1026" s="0"/>
      <c r="M1026" s="0"/>
      <c r="O1026" s="0"/>
    </row>
    <row r="1027" customFormat="false" ht="12.8" hidden="false" customHeight="false" outlineLevel="0" collapsed="false">
      <c r="H1027" s="0"/>
      <c r="I1027" s="0"/>
      <c r="J1027" s="0"/>
      <c r="M1027" s="0"/>
      <c r="O1027" s="0"/>
    </row>
    <row r="1028" customFormat="false" ht="12.8" hidden="false" customHeight="false" outlineLevel="0" collapsed="false">
      <c r="H1028" s="0"/>
      <c r="I1028" s="0"/>
      <c r="J1028" s="0"/>
      <c r="M1028" s="0"/>
      <c r="O1028" s="0"/>
    </row>
    <row r="1029" customFormat="false" ht="12.8" hidden="false" customHeight="false" outlineLevel="0" collapsed="false">
      <c r="H1029" s="0"/>
      <c r="I1029" s="0"/>
      <c r="J1029" s="0"/>
      <c r="M1029" s="0"/>
      <c r="O1029" s="0"/>
    </row>
    <row r="1030" customFormat="false" ht="12.8" hidden="false" customHeight="false" outlineLevel="0" collapsed="false">
      <c r="H1030" s="0"/>
      <c r="I1030" s="0"/>
      <c r="J1030" s="0"/>
      <c r="M1030" s="0"/>
      <c r="O1030" s="0"/>
    </row>
    <row r="1031" customFormat="false" ht="12.8" hidden="false" customHeight="false" outlineLevel="0" collapsed="false">
      <c r="H1031" s="0"/>
      <c r="I1031" s="0"/>
      <c r="J1031" s="0"/>
      <c r="M1031" s="0"/>
      <c r="O1031" s="0"/>
    </row>
    <row r="1032" customFormat="false" ht="12.8" hidden="false" customHeight="false" outlineLevel="0" collapsed="false">
      <c r="H1032" s="0"/>
      <c r="I1032" s="0"/>
      <c r="J1032" s="0"/>
      <c r="M1032" s="0"/>
      <c r="O1032" s="0"/>
    </row>
    <row r="1033" customFormat="false" ht="12.8" hidden="false" customHeight="false" outlineLevel="0" collapsed="false">
      <c r="H1033" s="0"/>
      <c r="I1033" s="0"/>
      <c r="J1033" s="0"/>
      <c r="M1033" s="0"/>
      <c r="O1033" s="0"/>
    </row>
    <row r="1034" customFormat="false" ht="12.8" hidden="false" customHeight="false" outlineLevel="0" collapsed="false">
      <c r="H1034" s="0"/>
      <c r="I1034" s="0"/>
      <c r="J1034" s="0"/>
      <c r="M1034" s="0"/>
      <c r="O1034" s="0"/>
    </row>
    <row r="1035" customFormat="false" ht="12.8" hidden="false" customHeight="false" outlineLevel="0" collapsed="false">
      <c r="H1035" s="0"/>
      <c r="I1035" s="0"/>
      <c r="J1035" s="0"/>
      <c r="M1035" s="0"/>
      <c r="O1035" s="0"/>
    </row>
    <row r="1036" customFormat="false" ht="12.8" hidden="false" customHeight="false" outlineLevel="0" collapsed="false">
      <c r="H1036" s="0"/>
      <c r="I1036" s="0"/>
      <c r="J1036" s="0"/>
      <c r="M1036" s="0"/>
      <c r="O1036" s="0"/>
    </row>
    <row r="1037" customFormat="false" ht="12.8" hidden="false" customHeight="false" outlineLevel="0" collapsed="false">
      <c r="H1037" s="0"/>
      <c r="I1037" s="0"/>
      <c r="J1037" s="0"/>
      <c r="M1037" s="0"/>
      <c r="O1037" s="0"/>
    </row>
    <row r="1038" customFormat="false" ht="12.8" hidden="false" customHeight="false" outlineLevel="0" collapsed="false">
      <c r="H1038" s="0"/>
      <c r="I1038" s="0"/>
      <c r="J1038" s="0"/>
      <c r="M1038" s="0"/>
      <c r="O1038" s="0"/>
    </row>
    <row r="1039" customFormat="false" ht="12.8" hidden="false" customHeight="false" outlineLevel="0" collapsed="false">
      <c r="H1039" s="0"/>
      <c r="I1039" s="0"/>
      <c r="J1039" s="0"/>
      <c r="M1039" s="0"/>
      <c r="O1039" s="0"/>
    </row>
    <row r="1040" customFormat="false" ht="12.8" hidden="false" customHeight="false" outlineLevel="0" collapsed="false">
      <c r="H1040" s="0"/>
      <c r="I1040" s="0"/>
      <c r="J1040" s="0"/>
      <c r="M1040" s="0"/>
      <c r="O1040" s="0"/>
    </row>
    <row r="1041" customFormat="false" ht="12.8" hidden="false" customHeight="false" outlineLevel="0" collapsed="false">
      <c r="H1041" s="0"/>
      <c r="I1041" s="0"/>
      <c r="J1041" s="0"/>
      <c r="M1041" s="0"/>
      <c r="O1041" s="0"/>
    </row>
    <row r="1042" customFormat="false" ht="12.8" hidden="false" customHeight="false" outlineLevel="0" collapsed="false">
      <c r="H1042" s="0"/>
      <c r="I1042" s="0"/>
      <c r="J1042" s="0"/>
      <c r="M1042" s="0"/>
      <c r="O1042" s="0"/>
    </row>
    <row r="1043" customFormat="false" ht="12.8" hidden="false" customHeight="false" outlineLevel="0" collapsed="false">
      <c r="H1043" s="0"/>
      <c r="I1043" s="0"/>
      <c r="J1043" s="0"/>
      <c r="M1043" s="0"/>
      <c r="O1043" s="0"/>
    </row>
    <row r="1044" customFormat="false" ht="12.8" hidden="false" customHeight="false" outlineLevel="0" collapsed="false">
      <c r="H1044" s="0"/>
      <c r="I1044" s="0"/>
      <c r="J1044" s="0"/>
      <c r="M1044" s="0"/>
      <c r="O1044" s="0"/>
    </row>
    <row r="1045" customFormat="false" ht="12.8" hidden="false" customHeight="false" outlineLevel="0" collapsed="false">
      <c r="H1045" s="0"/>
      <c r="I1045" s="0"/>
      <c r="J1045" s="0"/>
      <c r="M1045" s="0"/>
      <c r="O1045" s="0"/>
    </row>
    <row r="1046" customFormat="false" ht="12.8" hidden="false" customHeight="false" outlineLevel="0" collapsed="false">
      <c r="H1046" s="0"/>
      <c r="I1046" s="0"/>
      <c r="J1046" s="0"/>
      <c r="M1046" s="0"/>
      <c r="O1046" s="0"/>
    </row>
    <row r="1047" customFormat="false" ht="12.8" hidden="false" customHeight="false" outlineLevel="0" collapsed="false">
      <c r="H1047" s="0"/>
      <c r="I1047" s="0"/>
      <c r="J1047" s="0"/>
      <c r="M1047" s="0"/>
      <c r="O1047" s="0"/>
    </row>
    <row r="1048" customFormat="false" ht="12.8" hidden="false" customHeight="false" outlineLevel="0" collapsed="false">
      <c r="H1048" s="0"/>
      <c r="I1048" s="0"/>
      <c r="J1048" s="0"/>
      <c r="M1048" s="0"/>
      <c r="O1048" s="0"/>
    </row>
    <row r="1049" customFormat="false" ht="12.8" hidden="false" customHeight="false" outlineLevel="0" collapsed="false">
      <c r="H1049" s="0"/>
      <c r="I1049" s="0"/>
      <c r="J1049" s="0"/>
      <c r="M1049" s="0"/>
      <c r="O1049" s="0"/>
    </row>
    <row r="1050" customFormat="false" ht="12.8" hidden="false" customHeight="false" outlineLevel="0" collapsed="false">
      <c r="H1050" s="0"/>
      <c r="I1050" s="0"/>
      <c r="J1050" s="0"/>
      <c r="M1050" s="0"/>
      <c r="O1050" s="0"/>
    </row>
    <row r="1051" customFormat="false" ht="12.8" hidden="false" customHeight="false" outlineLevel="0" collapsed="false">
      <c r="H1051" s="0"/>
      <c r="I1051" s="0"/>
      <c r="J1051" s="0"/>
      <c r="M1051" s="0"/>
      <c r="O1051" s="0"/>
    </row>
    <row r="1052" customFormat="false" ht="12.8" hidden="false" customHeight="false" outlineLevel="0" collapsed="false">
      <c r="H1052" s="0"/>
      <c r="I1052" s="0"/>
      <c r="J1052" s="0"/>
      <c r="M1052" s="0"/>
      <c r="O1052" s="0"/>
    </row>
  </sheetData>
  <mergeCells count="20">
    <mergeCell ref="A1:U1"/>
    <mergeCell ref="A2:U2"/>
    <mergeCell ref="A3:U3"/>
    <mergeCell ref="A5:A6"/>
    <mergeCell ref="B5:B6"/>
    <mergeCell ref="C5:C6"/>
    <mergeCell ref="D5:D6"/>
    <mergeCell ref="E5:E6"/>
    <mergeCell ref="F5:G5"/>
    <mergeCell ref="H5:H6"/>
    <mergeCell ref="I5:K5"/>
    <mergeCell ref="L5:N5"/>
    <mergeCell ref="O5:O6"/>
    <mergeCell ref="P5:P6"/>
    <mergeCell ref="Q5:Q6"/>
    <mergeCell ref="R5:S5"/>
    <mergeCell ref="T5:T6"/>
    <mergeCell ref="U5:U6"/>
    <mergeCell ref="A52:G52"/>
    <mergeCell ref="T52:U5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2" activeCellId="0" sqref="A2"/>
    </sheetView>
  </sheetViews>
  <sheetFormatPr defaultColWidth="9.28125" defaultRowHeight="14.65" zeroHeight="false" outlineLevelRow="0" outlineLevelCol="0"/>
  <cols>
    <col collapsed="false" customWidth="true" hidden="false" outlineLevel="0" max="1" min="1" style="0" width="5.3"/>
    <col collapsed="false" customWidth="true" hidden="false" outlineLevel="0" max="2" min="2" style="0" width="33.6"/>
    <col collapsed="false" customWidth="true" hidden="false" outlineLevel="0" max="3" min="3" style="0" width="12.37"/>
    <col collapsed="false" customWidth="true" hidden="false" outlineLevel="0" max="4" min="4" style="0" width="30.31"/>
    <col collapsed="false" customWidth="true" hidden="false" outlineLevel="0" max="5" min="5" style="0" width="28.3"/>
    <col collapsed="false" customWidth="true" hidden="false" outlineLevel="0" max="6" min="6" style="0" width="13.63"/>
    <col collapsed="false" customWidth="true" hidden="false" outlineLevel="0" max="7" min="7" style="0" width="12.63"/>
    <col collapsed="false" customWidth="true" hidden="false" outlineLevel="0" max="8" min="8" style="0" width="20.96"/>
    <col collapsed="false" customWidth="true" hidden="false" outlineLevel="0" max="9" min="9" style="0" width="14.59"/>
    <col collapsed="false" customWidth="true" hidden="false" outlineLevel="0" max="10" min="10" style="0" width="15.62"/>
    <col collapsed="false" customWidth="true" hidden="false" outlineLevel="0" max="11" min="11" style="0" width="14.59"/>
    <col collapsed="false" customWidth="true" hidden="false" outlineLevel="0" max="12" min="12" style="0" width="14.23"/>
    <col collapsed="false" customWidth="true" hidden="false" outlineLevel="0" max="13" min="13" style="0" width="21.97"/>
    <col collapsed="false" customWidth="true" hidden="false" outlineLevel="0" max="15" min="14" style="0" width="17.4"/>
    <col collapsed="false" customWidth="true" hidden="false" outlineLevel="0" max="16" min="16" style="0" width="17.93"/>
    <col collapsed="false" customWidth="true" hidden="false" outlineLevel="0" max="17" min="17" style="0" width="18.19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" hidden="false" customHeight="false" outlineLevel="0" collapsed="false">
      <c r="A2" s="2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customFormat="false" ht="113.8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87.6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2.75" hidden="false" customHeight="false" outlineLevel="0" collapsed="false">
      <c r="A7" s="66" t="n">
        <v>1</v>
      </c>
      <c r="B7" s="66" t="n">
        <v>2</v>
      </c>
      <c r="C7" s="66" t="n">
        <v>3</v>
      </c>
      <c r="D7" s="66" t="n">
        <v>4</v>
      </c>
      <c r="E7" s="66" t="n">
        <v>5</v>
      </c>
      <c r="F7" s="66" t="n">
        <v>6</v>
      </c>
      <c r="G7" s="66" t="n">
        <v>7</v>
      </c>
      <c r="H7" s="66" t="n">
        <v>8</v>
      </c>
      <c r="I7" s="66" t="n">
        <v>9</v>
      </c>
      <c r="J7" s="66" t="n">
        <v>10</v>
      </c>
      <c r="K7" s="66" t="n">
        <v>11</v>
      </c>
      <c r="L7" s="66" t="n">
        <v>12</v>
      </c>
      <c r="M7" s="66" t="n">
        <v>13</v>
      </c>
      <c r="N7" s="66" t="n">
        <v>14</v>
      </c>
      <c r="O7" s="66" t="n">
        <v>15</v>
      </c>
      <c r="P7" s="66" t="n">
        <v>16</v>
      </c>
      <c r="Q7" s="66" t="n">
        <v>17</v>
      </c>
    </row>
    <row r="8" customFormat="false" ht="77.6" hidden="false" customHeight="true" outlineLevel="0" collapsed="false">
      <c r="A8" s="67" t="n">
        <v>1</v>
      </c>
      <c r="B8" s="68" t="s">
        <v>147</v>
      </c>
      <c r="C8" s="36" t="n">
        <v>747.3</v>
      </c>
      <c r="D8" s="37" t="s">
        <v>148</v>
      </c>
      <c r="E8" s="37" t="s">
        <v>149</v>
      </c>
      <c r="F8" s="38" t="n">
        <v>43815</v>
      </c>
      <c r="G8" s="38" t="n">
        <v>44895</v>
      </c>
      <c r="H8" s="40" t="n">
        <v>0</v>
      </c>
      <c r="I8" s="40" t="n">
        <v>0</v>
      </c>
      <c r="J8" s="40" t="n">
        <v>0</v>
      </c>
      <c r="K8" s="40" t="n">
        <v>0</v>
      </c>
      <c r="L8" s="40" t="n">
        <v>0</v>
      </c>
      <c r="M8" s="40" t="n">
        <f aca="false">H8+J8-L8</f>
        <v>0</v>
      </c>
      <c r="N8" s="40" t="n">
        <v>0</v>
      </c>
      <c r="O8" s="40" t="n">
        <v>0</v>
      </c>
      <c r="P8" s="38" t="s">
        <v>27</v>
      </c>
      <c r="Q8" s="69" t="s">
        <v>27</v>
      </c>
    </row>
    <row r="9" customFormat="false" ht="59.7" hidden="false" customHeight="false" outlineLevel="0" collapsed="false">
      <c r="A9" s="67" t="n">
        <v>2</v>
      </c>
      <c r="B9" s="68" t="s">
        <v>150</v>
      </c>
      <c r="C9" s="50" t="n">
        <v>658</v>
      </c>
      <c r="D9" s="37" t="s">
        <v>151</v>
      </c>
      <c r="E9" s="37" t="s">
        <v>152</v>
      </c>
      <c r="F9" s="38" t="n">
        <v>44692</v>
      </c>
      <c r="G9" s="38" t="n">
        <v>46518</v>
      </c>
      <c r="H9" s="40" t="n">
        <v>-3.37</v>
      </c>
      <c r="I9" s="40" t="n">
        <v>0</v>
      </c>
      <c r="J9" s="40" t="n">
        <v>0</v>
      </c>
      <c r="K9" s="40" t="n">
        <v>0</v>
      </c>
      <c r="L9" s="40" t="n">
        <v>0</v>
      </c>
      <c r="M9" s="40" t="n">
        <f aca="false">H9</f>
        <v>-3.37</v>
      </c>
      <c r="N9" s="40" t="n">
        <v>0</v>
      </c>
      <c r="O9" s="40" t="n">
        <v>0</v>
      </c>
      <c r="P9" s="38" t="s">
        <v>27</v>
      </c>
      <c r="Q9" s="69" t="s">
        <v>27</v>
      </c>
    </row>
    <row r="10" customFormat="false" ht="16.15" hidden="false" customHeight="false" outlineLevel="0" collapsed="false">
      <c r="A10" s="67"/>
      <c r="B10" s="16" t="s">
        <v>39</v>
      </c>
      <c r="C10" s="16"/>
      <c r="D10" s="16"/>
      <c r="E10" s="16"/>
      <c r="F10" s="16"/>
      <c r="G10" s="16"/>
      <c r="H10" s="70" t="n">
        <f aca="false">H8+H9</f>
        <v>-3.37</v>
      </c>
      <c r="I10" s="70" t="n">
        <f aca="false">SUM(I8:I9)</f>
        <v>0</v>
      </c>
      <c r="J10" s="70" t="n">
        <f aca="false">SUM(J8:J9)</f>
        <v>0</v>
      </c>
      <c r="K10" s="70" t="n">
        <f aca="false">SUM(K8:K9)</f>
        <v>0</v>
      </c>
      <c r="L10" s="70" t="n">
        <f aca="false">SUM(L8:L9)</f>
        <v>0</v>
      </c>
      <c r="M10" s="70" t="n">
        <f aca="false">SUM(M8:M9)</f>
        <v>-3.37</v>
      </c>
      <c r="N10" s="70" t="n">
        <f aca="false">SUM(N8:N8)</f>
        <v>0</v>
      </c>
      <c r="O10" s="70" t="n">
        <f aca="false">SUM(O8:O8)</f>
        <v>0</v>
      </c>
      <c r="P10" s="71"/>
      <c r="Q10" s="71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0:G10"/>
    <mergeCell ref="P10:Q1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1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2" activeCellId="0" sqref="A2"/>
    </sheetView>
  </sheetViews>
  <sheetFormatPr defaultColWidth="9.34375" defaultRowHeight="14.65" zeroHeight="false" outlineLevelRow="0" outlineLevelCol="0"/>
  <cols>
    <col collapsed="false" customWidth="true" hidden="false" outlineLevel="0" max="1" min="1" style="1" width="6.31"/>
    <col collapsed="false" customWidth="true" hidden="false" outlineLevel="0" max="2" min="2" style="1" width="34.6"/>
    <col collapsed="false" customWidth="true" hidden="false" outlineLevel="0" max="3" min="3" style="1" width="12.63"/>
    <col collapsed="false" customWidth="true" hidden="false" outlineLevel="0" max="4" min="4" style="1" width="33.87"/>
    <col collapsed="false" customWidth="true" hidden="false" outlineLevel="0" max="5" min="5" style="1" width="20.45"/>
    <col collapsed="false" customWidth="true" hidden="false" outlineLevel="0" max="6" min="6" style="1" width="17.67"/>
    <col collapsed="false" customWidth="true" hidden="false" outlineLevel="0" max="7" min="7" style="1" width="21.39"/>
    <col collapsed="false" customWidth="true" hidden="false" outlineLevel="0" max="8" min="8" style="1" width="21.71"/>
    <col collapsed="false" customWidth="true" hidden="false" outlineLevel="0" max="9" min="9" style="1" width="16.67"/>
    <col collapsed="false" customWidth="true" hidden="false" outlineLevel="0" max="10" min="10" style="1" width="14.4"/>
    <col collapsed="false" customWidth="true" hidden="false" outlineLevel="0" max="11" min="11" style="1" width="14.59"/>
    <col collapsed="false" customWidth="true" hidden="false" outlineLevel="0" max="12" min="12" style="1" width="14.14"/>
    <col collapsed="false" customWidth="true" hidden="false" outlineLevel="0" max="13" min="13" style="1" width="20.45"/>
    <col collapsed="false" customWidth="true" hidden="false" outlineLevel="0" max="14" min="14" style="1" width="13.63"/>
    <col collapsed="false" customWidth="true" hidden="false" outlineLevel="0" max="15" min="15" style="1" width="12.63"/>
    <col collapsed="false" customWidth="true" hidden="false" outlineLevel="0" max="16" min="16" style="1" width="13.63"/>
    <col collapsed="false" customWidth="true" hidden="false" outlineLevel="0" max="17" min="17" style="1" width="14.11"/>
    <col collapsed="false" customWidth="true" hidden="false" outlineLevel="0" max="257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M4" s="21"/>
      <c r="N4" s="21"/>
      <c r="O4" s="21"/>
      <c r="P4" s="21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123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customFormat="false" ht="14.65" hidden="false" customHeight="false" outlineLevel="0" collapsed="false">
      <c r="A7" s="72" t="n">
        <v>1</v>
      </c>
      <c r="B7" s="72" t="n">
        <v>2</v>
      </c>
      <c r="C7" s="72" t="n">
        <v>3</v>
      </c>
      <c r="D7" s="72" t="n">
        <v>4</v>
      </c>
      <c r="E7" s="72" t="n">
        <v>5</v>
      </c>
      <c r="F7" s="72" t="n">
        <v>6</v>
      </c>
      <c r="G7" s="72" t="n">
        <v>7</v>
      </c>
      <c r="H7" s="72" t="n">
        <v>8</v>
      </c>
      <c r="I7" s="72" t="n">
        <v>9</v>
      </c>
      <c r="J7" s="72" t="n">
        <v>10</v>
      </c>
      <c r="K7" s="72" t="n">
        <v>11</v>
      </c>
      <c r="L7" s="72" t="n">
        <v>12</v>
      </c>
      <c r="M7" s="72" t="n">
        <v>13</v>
      </c>
      <c r="N7" s="72" t="n">
        <v>14</v>
      </c>
      <c r="O7" s="72" t="n">
        <v>15</v>
      </c>
      <c r="P7" s="72" t="n">
        <v>16</v>
      </c>
      <c r="Q7" s="72" t="n">
        <v>17</v>
      </c>
    </row>
    <row r="8" customFormat="false" ht="98.5" hidden="false" customHeight="true" outlineLevel="0" collapsed="false">
      <c r="A8" s="67" t="n">
        <v>1</v>
      </c>
      <c r="B8" s="37" t="s">
        <v>154</v>
      </c>
      <c r="C8" s="36" t="n">
        <v>51.1</v>
      </c>
      <c r="D8" s="37" t="s">
        <v>155</v>
      </c>
      <c r="E8" s="37" t="s">
        <v>156</v>
      </c>
      <c r="F8" s="38" t="n">
        <v>43709</v>
      </c>
      <c r="G8" s="52" t="n">
        <v>45536</v>
      </c>
      <c r="H8" s="39" t="n">
        <v>0</v>
      </c>
      <c r="I8" s="39" t="n">
        <v>400</v>
      </c>
      <c r="J8" s="39" t="n">
        <v>1600</v>
      </c>
      <c r="K8" s="39" t="n">
        <v>400</v>
      </c>
      <c r="L8" s="39" t="n">
        <v>1600</v>
      </c>
      <c r="M8" s="39" t="n">
        <v>0</v>
      </c>
      <c r="N8" s="39" t="n">
        <v>0</v>
      </c>
      <c r="O8" s="40" t="n">
        <v>0</v>
      </c>
      <c r="P8" s="32" t="s">
        <v>27</v>
      </c>
      <c r="Q8" s="32" t="s">
        <v>27</v>
      </c>
    </row>
    <row r="9" customFormat="false" ht="110.4" hidden="false" customHeight="true" outlineLevel="0" collapsed="false">
      <c r="A9" s="67" t="n">
        <v>2</v>
      </c>
      <c r="B9" s="37" t="s">
        <v>157</v>
      </c>
      <c r="C9" s="36" t="n">
        <v>17.4</v>
      </c>
      <c r="D9" s="37" t="s">
        <v>158</v>
      </c>
      <c r="E9" s="73" t="s">
        <v>159</v>
      </c>
      <c r="F9" s="38" t="n">
        <v>43801</v>
      </c>
      <c r="G9" s="52" t="n">
        <v>44834</v>
      </c>
      <c r="H9" s="40" t="n">
        <v>0</v>
      </c>
      <c r="I9" s="40" t="n">
        <v>0</v>
      </c>
      <c r="J9" s="40" t="n">
        <v>0</v>
      </c>
      <c r="K9" s="40" t="n">
        <v>0</v>
      </c>
      <c r="L9" s="40" t="n">
        <v>0</v>
      </c>
      <c r="M9" s="40" t="n">
        <v>0</v>
      </c>
      <c r="N9" s="40" t="n">
        <v>0</v>
      </c>
      <c r="O9" s="40" t="n">
        <v>0</v>
      </c>
      <c r="P9" s="32" t="s">
        <v>27</v>
      </c>
      <c r="Q9" s="32" t="s">
        <v>27</v>
      </c>
    </row>
    <row r="10" customFormat="false" ht="89.55" hidden="false" customHeight="false" outlineLevel="0" collapsed="false">
      <c r="A10" s="67" t="n">
        <v>3</v>
      </c>
      <c r="B10" s="37" t="s">
        <v>160</v>
      </c>
      <c r="C10" s="36" t="n">
        <v>11.33</v>
      </c>
      <c r="D10" s="37" t="s">
        <v>158</v>
      </c>
      <c r="E10" s="73" t="s">
        <v>161</v>
      </c>
      <c r="F10" s="38" t="n">
        <v>44977</v>
      </c>
      <c r="G10" s="52" t="n">
        <v>46803</v>
      </c>
      <c r="H10" s="40" t="n">
        <v>0</v>
      </c>
      <c r="I10" s="40" t="n">
        <v>11.35</v>
      </c>
      <c r="J10" s="40" t="n">
        <v>34.05</v>
      </c>
      <c r="K10" s="40" t="n">
        <v>11.35</v>
      </c>
      <c r="L10" s="40" t="n">
        <v>34.05</v>
      </c>
      <c r="M10" s="40" t="n">
        <v>0</v>
      </c>
      <c r="N10" s="40" t="n">
        <v>0</v>
      </c>
      <c r="O10" s="40" t="n">
        <v>0</v>
      </c>
      <c r="P10" s="32" t="s">
        <v>27</v>
      </c>
      <c r="Q10" s="32" t="s">
        <v>27</v>
      </c>
    </row>
    <row r="11" customFormat="false" ht="18.15" hidden="false" customHeight="false" outlineLevel="0" collapsed="false">
      <c r="A11" s="72"/>
      <c r="B11" s="74" t="s">
        <v>39</v>
      </c>
      <c r="C11" s="74"/>
      <c r="D11" s="74"/>
      <c r="E11" s="74"/>
      <c r="F11" s="74"/>
      <c r="G11" s="74"/>
      <c r="H11" s="75" t="n">
        <f aca="false">SUM(H8:H10)</f>
        <v>0</v>
      </c>
      <c r="I11" s="75" t="n">
        <f aca="false">SUM(I8:I10)</f>
        <v>411.35</v>
      </c>
      <c r="J11" s="75" t="n">
        <f aca="false">SUM(J8:J10)</f>
        <v>1634.05</v>
      </c>
      <c r="K11" s="75" t="n">
        <f aca="false">SUM(K8:K10)</f>
        <v>411.35</v>
      </c>
      <c r="L11" s="75" t="n">
        <f aca="false">SUM(L8:L10)</f>
        <v>1634.05</v>
      </c>
      <c r="M11" s="75" t="n">
        <f aca="false">SUM(M8:M10)</f>
        <v>0</v>
      </c>
      <c r="N11" s="75" t="n">
        <f aca="false">SUM(N8:N10)</f>
        <v>0</v>
      </c>
      <c r="O11" s="75" t="n">
        <f aca="false">SUM(O8:O10)</f>
        <v>0</v>
      </c>
      <c r="P11" s="75"/>
      <c r="Q11" s="75"/>
    </row>
    <row r="12" customFormat="false" ht="14.65" hidden="false" customHeight="false" outlineLevel="0" collapsed="false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76"/>
      <c r="Q12" s="76"/>
    </row>
    <row r="13" customFormat="false" ht="14.65" hidden="false" customHeight="false" outlineLevel="0" collapsed="false">
      <c r="A13" s="76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  <c r="P13" s="76"/>
      <c r="Q13" s="76"/>
    </row>
    <row r="14" customFormat="false" ht="15.8" hidden="false" customHeight="false" outlineLevel="0" collapsed="false">
      <c r="A14" s="9"/>
      <c r="B14" s="9"/>
      <c r="C14" s="79"/>
      <c r="D14" s="79"/>
      <c r="E14" s="79"/>
      <c r="F14" s="79"/>
      <c r="G14" s="80"/>
      <c r="H14" s="80"/>
      <c r="I14" s="80"/>
      <c r="J14" s="81"/>
      <c r="K14" s="81"/>
      <c r="L14" s="81"/>
      <c r="M14" s="9"/>
      <c r="N14" s="9"/>
      <c r="O14" s="9"/>
      <c r="P14" s="9"/>
      <c r="Q14" s="9"/>
    </row>
    <row r="15" customFormat="false" ht="14.65" hidden="false" customHeight="false" outlineLevel="0" collapsed="false">
      <c r="A15" s="9"/>
      <c r="B15" s="9"/>
      <c r="C15" s="0"/>
      <c r="D15" s="0"/>
      <c r="E15" s="0"/>
      <c r="F15" s="0"/>
      <c r="G15" s="0"/>
      <c r="H15" s="0"/>
      <c r="I15" s="0"/>
      <c r="J15" s="0"/>
      <c r="K15" s="0"/>
      <c r="L15" s="0"/>
      <c r="M15" s="9"/>
      <c r="N15" s="9"/>
      <c r="O15" s="9"/>
      <c r="P15" s="9"/>
      <c r="Q15" s="9"/>
    </row>
    <row r="16" customFormat="false" ht="14.65" hidden="false" customHeight="false" outlineLevel="0" collapsed="false">
      <c r="A16" s="9"/>
      <c r="B16" s="9"/>
      <c r="C16" s="0"/>
      <c r="D16" s="0"/>
      <c r="E16" s="0"/>
      <c r="F16" s="0"/>
      <c r="G16" s="0"/>
      <c r="H16" s="0"/>
      <c r="I16" s="0"/>
      <c r="J16" s="0"/>
      <c r="K16" s="0"/>
      <c r="L16" s="0"/>
      <c r="M16" s="9"/>
      <c r="N16" s="9"/>
      <c r="O16" s="9"/>
      <c r="P16" s="9"/>
      <c r="Q16" s="9"/>
    </row>
    <row r="17" customFormat="false" ht="14.65" hidden="false" customHeight="false" outlineLevel="0" collapsed="false">
      <c r="A17" s="9"/>
      <c r="B17" s="9"/>
      <c r="C17" s="0"/>
      <c r="D17" s="0"/>
      <c r="E17" s="0"/>
      <c r="F17" s="0"/>
      <c r="G17" s="0"/>
      <c r="H17" s="0"/>
      <c r="I17" s="0"/>
      <c r="J17" s="0"/>
      <c r="K17" s="0"/>
      <c r="L17" s="0"/>
      <c r="M17" s="9"/>
      <c r="N17" s="9"/>
      <c r="O17" s="9"/>
      <c r="P17" s="9"/>
      <c r="Q17" s="9"/>
    </row>
    <row r="18" customFormat="false" ht="14.65" hidden="false" customHeight="false" outlineLevel="0" collapsed="false">
      <c r="A18" s="9"/>
      <c r="B18" s="9"/>
      <c r="C18" s="0"/>
      <c r="D18" s="0"/>
      <c r="E18" s="0"/>
      <c r="F18" s="0"/>
      <c r="G18" s="0"/>
      <c r="H18" s="0"/>
      <c r="I18" s="0"/>
      <c r="J18" s="0"/>
      <c r="K18" s="0"/>
      <c r="L18" s="0"/>
      <c r="M18" s="9"/>
      <c r="N18" s="9"/>
      <c r="O18" s="9"/>
      <c r="P18" s="9"/>
      <c r="Q18" s="9"/>
    </row>
    <row r="19" customFormat="false" ht="14.65" hidden="false" customHeight="false" outlineLevel="0" collapsed="false">
      <c r="A19" s="9"/>
      <c r="B19" s="9"/>
      <c r="C19" s="0"/>
      <c r="D19" s="0"/>
      <c r="E19" s="0"/>
      <c r="F19" s="0"/>
      <c r="G19" s="0"/>
      <c r="H19" s="0"/>
      <c r="I19" s="0"/>
      <c r="J19" s="0"/>
      <c r="K19" s="0"/>
      <c r="L19" s="0"/>
      <c r="M19" s="9"/>
      <c r="N19" s="9"/>
      <c r="O19" s="9"/>
      <c r="P19" s="9"/>
      <c r="Q19" s="9"/>
    </row>
    <row r="20" customFormat="false" ht="14.65" hidden="false" customHeight="false" outlineLevel="0" collapsed="false">
      <c r="A20" s="9"/>
      <c r="B20" s="9"/>
      <c r="C20" s="9"/>
      <c r="D20" s="9"/>
      <c r="E20" s="9"/>
      <c r="F20" s="9"/>
      <c r="G20" s="82"/>
      <c r="H20" s="82"/>
      <c r="I20" s="82"/>
      <c r="J20" s="9"/>
      <c r="K20" s="9"/>
      <c r="L20" s="9"/>
      <c r="M20" s="9"/>
      <c r="N20" s="9"/>
      <c r="O20" s="9"/>
      <c r="P20" s="9"/>
      <c r="Q20" s="9"/>
    </row>
    <row r="21" customFormat="false" ht="14.65" hidden="false" customHeight="false" outlineLevel="0" collapsed="false">
      <c r="G21" s="29"/>
      <c r="H21" s="29"/>
      <c r="I21" s="29"/>
    </row>
  </sheetData>
  <mergeCells count="19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1:G11"/>
    <mergeCell ref="P11:Q1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2" activeCellId="0" sqref="A2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6.08"/>
    <col collapsed="false" customWidth="true" hidden="false" outlineLevel="0" max="2" min="2" style="1" width="46.98"/>
    <col collapsed="false" customWidth="true" hidden="false" outlineLevel="0" max="3" min="3" style="1" width="14.14"/>
    <col collapsed="false" customWidth="true" hidden="false" outlineLevel="0" max="4" min="4" style="1" width="35.29"/>
    <col collapsed="false" customWidth="true" hidden="false" outlineLevel="0" max="5" min="5" style="1" width="28.8"/>
    <col collapsed="false" customWidth="true" hidden="false" outlineLevel="0" max="6" min="6" style="1" width="18.06"/>
    <col collapsed="false" customWidth="true" hidden="false" outlineLevel="0" max="7" min="7" style="1" width="19.72"/>
    <col collapsed="false" customWidth="true" hidden="false" outlineLevel="0" max="8" min="8" style="1" width="21.71"/>
    <col collapsed="false" customWidth="true" hidden="false" outlineLevel="0" max="9" min="9" style="1" width="13.63"/>
    <col collapsed="false" customWidth="true" hidden="false" outlineLevel="0" max="10" min="10" style="1" width="13.13"/>
    <col collapsed="false" customWidth="true" hidden="false" outlineLevel="0" max="11" min="11" style="1" width="14.4"/>
    <col collapsed="false" customWidth="true" hidden="false" outlineLevel="0" max="12" min="12" style="1" width="12.63"/>
    <col collapsed="false" customWidth="true" hidden="false" outlineLevel="0" max="13" min="13" style="1" width="19.45"/>
    <col collapsed="false" customWidth="true" hidden="false" outlineLevel="0" max="14" min="14" style="1" width="10.12"/>
    <col collapsed="false" customWidth="false" hidden="false" outlineLevel="0" max="15" min="15" style="1" width="9.09"/>
    <col collapsed="false" customWidth="true" hidden="false" outlineLevel="0" max="16" min="16" style="1" width="17.67"/>
    <col collapsed="false" customWidth="true" hidden="false" outlineLevel="0" max="17" min="17" style="1" width="14.15"/>
    <col collapsed="false" customWidth="false" hidden="false" outlineLevel="0" max="1024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.75" hidden="false" customHeight="false" outlineLevel="0" collapsed="false">
      <c r="M4" s="21"/>
      <c r="N4" s="21"/>
      <c r="O4" s="21"/>
      <c r="P4" s="21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88.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customFormat="false" ht="12.75" hidden="false" customHeight="false" outlineLevel="0" collapsed="false">
      <c r="A7" s="83" t="n">
        <v>1</v>
      </c>
      <c r="B7" s="83" t="n">
        <v>2</v>
      </c>
      <c r="C7" s="83" t="n">
        <v>3</v>
      </c>
      <c r="D7" s="83" t="n">
        <v>4</v>
      </c>
      <c r="E7" s="83" t="n">
        <v>5</v>
      </c>
      <c r="F7" s="83" t="n">
        <v>6</v>
      </c>
      <c r="G7" s="83" t="n">
        <v>7</v>
      </c>
      <c r="H7" s="83" t="n">
        <v>8</v>
      </c>
      <c r="I7" s="83" t="n">
        <v>9</v>
      </c>
      <c r="J7" s="83" t="n">
        <v>10</v>
      </c>
      <c r="K7" s="83" t="n">
        <v>11</v>
      </c>
      <c r="L7" s="83" t="n">
        <v>12</v>
      </c>
      <c r="M7" s="83" t="n">
        <v>13</v>
      </c>
      <c r="N7" s="83" t="n">
        <v>14</v>
      </c>
      <c r="O7" s="83" t="n">
        <v>15</v>
      </c>
      <c r="P7" s="83" t="n">
        <v>16</v>
      </c>
      <c r="Q7" s="83" t="n">
        <v>17</v>
      </c>
    </row>
    <row r="8" customFormat="false" ht="74.6" hidden="false" customHeight="false" outlineLevel="0" collapsed="false">
      <c r="A8" s="84" t="n">
        <v>1</v>
      </c>
      <c r="B8" s="37" t="s">
        <v>163</v>
      </c>
      <c r="C8" s="36" t="n">
        <v>119.2</v>
      </c>
      <c r="D8" s="37" t="s">
        <v>164</v>
      </c>
      <c r="E8" s="37" t="s">
        <v>165</v>
      </c>
      <c r="F8" s="36" t="s">
        <v>166</v>
      </c>
      <c r="G8" s="36" t="s">
        <v>167</v>
      </c>
      <c r="H8" s="36" t="n">
        <v>0</v>
      </c>
      <c r="I8" s="36" t="n">
        <v>9872.28</v>
      </c>
      <c r="J8" s="36" t="n">
        <f aca="false">28753.23+I8</f>
        <v>38625.51</v>
      </c>
      <c r="K8" s="36" t="n">
        <v>9872.28</v>
      </c>
      <c r="L8" s="36" t="n">
        <f aca="false">28753.23+K8</f>
        <v>38625.51</v>
      </c>
      <c r="M8" s="36" t="n">
        <f aca="false">H8+J8-L8</f>
        <v>0</v>
      </c>
      <c r="N8" s="36" t="n">
        <v>0</v>
      </c>
      <c r="O8" s="36" t="n">
        <v>0</v>
      </c>
      <c r="P8" s="36" t="s">
        <v>27</v>
      </c>
      <c r="Q8" s="37" t="s">
        <v>27</v>
      </c>
    </row>
    <row r="9" customFormat="false" ht="56.95" hidden="false" customHeight="true" outlineLevel="0" collapsed="false">
      <c r="A9" s="84" t="n">
        <v>2</v>
      </c>
      <c r="B9" s="37" t="s">
        <v>168</v>
      </c>
      <c r="C9" s="36" t="n">
        <v>260.3</v>
      </c>
      <c r="D9" s="37" t="s">
        <v>169</v>
      </c>
      <c r="E9" s="37" t="s">
        <v>170</v>
      </c>
      <c r="F9" s="36" t="s">
        <v>171</v>
      </c>
      <c r="G9" s="36" t="s">
        <v>172</v>
      </c>
      <c r="H9" s="36" t="n">
        <v>0</v>
      </c>
      <c r="I9" s="36" t="n">
        <v>0</v>
      </c>
      <c r="J9" s="36" t="n">
        <f aca="false">16185.98+I9</f>
        <v>16185.98</v>
      </c>
      <c r="K9" s="36" t="n">
        <v>0</v>
      </c>
      <c r="L9" s="36" t="n">
        <f aca="false">16185.98+K9</f>
        <v>16185.98</v>
      </c>
      <c r="M9" s="36" t="n">
        <f aca="false">H9+J9-L9</f>
        <v>0</v>
      </c>
      <c r="N9" s="36" t="n">
        <v>0</v>
      </c>
      <c r="O9" s="36" t="n">
        <v>0</v>
      </c>
      <c r="P9" s="36" t="s">
        <v>27</v>
      </c>
      <c r="Q9" s="37" t="s">
        <v>27</v>
      </c>
    </row>
    <row r="10" customFormat="false" ht="67.8" hidden="false" customHeight="true" outlineLevel="0" collapsed="false">
      <c r="A10" s="84" t="n">
        <v>3</v>
      </c>
      <c r="B10" s="37" t="s">
        <v>173</v>
      </c>
      <c r="C10" s="36" t="n">
        <v>149</v>
      </c>
      <c r="D10" s="37" t="s">
        <v>169</v>
      </c>
      <c r="E10" s="37" t="s">
        <v>170</v>
      </c>
      <c r="F10" s="37" t="s">
        <v>174</v>
      </c>
      <c r="G10" s="37" t="s">
        <v>175</v>
      </c>
      <c r="H10" s="36" t="n">
        <v>0</v>
      </c>
      <c r="I10" s="36" t="n">
        <v>1530.67</v>
      </c>
      <c r="J10" s="36" t="n">
        <f aca="false">100.95+I10</f>
        <v>1631.62</v>
      </c>
      <c r="K10" s="36" t="n">
        <v>1530.67</v>
      </c>
      <c r="L10" s="36" t="n">
        <f aca="false">100.95+K10</f>
        <v>1631.62</v>
      </c>
      <c r="M10" s="36" t="n">
        <f aca="false">H10+J10-L10</f>
        <v>0</v>
      </c>
      <c r="N10" s="36" t="n">
        <v>0</v>
      </c>
      <c r="O10" s="36" t="n">
        <v>0</v>
      </c>
      <c r="P10" s="36" t="s">
        <v>27</v>
      </c>
      <c r="Q10" s="37" t="s">
        <v>27</v>
      </c>
    </row>
    <row r="11" customFormat="false" ht="74.6" hidden="false" customHeight="false" outlineLevel="0" collapsed="false">
      <c r="A11" s="84" t="n">
        <v>4</v>
      </c>
      <c r="B11" s="37" t="s">
        <v>176</v>
      </c>
      <c r="C11" s="36" t="n">
        <v>591.1</v>
      </c>
      <c r="D11" s="37" t="s">
        <v>177</v>
      </c>
      <c r="E11" s="37" t="s">
        <v>178</v>
      </c>
      <c r="F11" s="36" t="s">
        <v>179</v>
      </c>
      <c r="G11" s="36" t="s">
        <v>180</v>
      </c>
      <c r="H11" s="36" t="n">
        <v>1.2</v>
      </c>
      <c r="I11" s="36" t="n">
        <v>0</v>
      </c>
      <c r="J11" s="36" t="n">
        <f aca="false">0+I11</f>
        <v>0</v>
      </c>
      <c r="K11" s="36" t="n">
        <v>0</v>
      </c>
      <c r="L11" s="36" t="n">
        <f aca="false">1.2+K11</f>
        <v>1.2</v>
      </c>
      <c r="M11" s="36" t="n">
        <f aca="false">H11+J11-L11</f>
        <v>0</v>
      </c>
      <c r="N11" s="36" t="n">
        <v>0</v>
      </c>
      <c r="O11" s="36" t="n">
        <v>0</v>
      </c>
      <c r="P11" s="36" t="s">
        <v>27</v>
      </c>
      <c r="Q11" s="37" t="s">
        <v>27</v>
      </c>
    </row>
    <row r="12" customFormat="false" ht="74.6" hidden="false" customHeight="false" outlineLevel="0" collapsed="false">
      <c r="A12" s="84" t="n">
        <v>5</v>
      </c>
      <c r="B12" s="37" t="s">
        <v>181</v>
      </c>
      <c r="C12" s="36" t="n">
        <v>82.54</v>
      </c>
      <c r="D12" s="37" t="s">
        <v>182</v>
      </c>
      <c r="E12" s="37" t="s">
        <v>170</v>
      </c>
      <c r="F12" s="36" t="s">
        <v>183</v>
      </c>
      <c r="G12" s="36" t="s">
        <v>184</v>
      </c>
      <c r="H12" s="36" t="n">
        <v>0.23</v>
      </c>
      <c r="I12" s="36" t="n">
        <v>0</v>
      </c>
      <c r="J12" s="36" t="n">
        <f aca="false">0+I12</f>
        <v>0</v>
      </c>
      <c r="K12" s="36" t="n">
        <v>0</v>
      </c>
      <c r="L12" s="36" t="n">
        <f aca="false">0.23+K12</f>
        <v>0.23</v>
      </c>
      <c r="M12" s="36" t="n">
        <f aca="false">H12+J12-L12</f>
        <v>0</v>
      </c>
      <c r="N12" s="36" t="n">
        <v>0</v>
      </c>
      <c r="O12" s="36" t="n">
        <v>0</v>
      </c>
      <c r="P12" s="36" t="s">
        <v>27</v>
      </c>
      <c r="Q12" s="37" t="s">
        <v>27</v>
      </c>
    </row>
    <row r="13" customFormat="false" ht="16.15" hidden="false" customHeight="false" outlineLevel="0" collapsed="false">
      <c r="A13" s="61" t="s">
        <v>39</v>
      </c>
      <c r="B13" s="61"/>
      <c r="C13" s="61"/>
      <c r="D13" s="61"/>
      <c r="E13" s="61"/>
      <c r="F13" s="61"/>
      <c r="G13" s="61"/>
      <c r="H13" s="85" t="n">
        <f aca="false">SUM(H8:H12)</f>
        <v>1.43</v>
      </c>
      <c r="I13" s="85" t="n">
        <f aca="false">SUM(I8:I12)</f>
        <v>11402.95</v>
      </c>
      <c r="J13" s="85" t="n">
        <f aca="false">SUM(J8:J12)</f>
        <v>56443.11</v>
      </c>
      <c r="K13" s="85" t="n">
        <f aca="false">SUM(K8:K12)</f>
        <v>11402.95</v>
      </c>
      <c r="L13" s="85" t="n">
        <f aca="false">SUM(L8:L12)</f>
        <v>56444.54</v>
      </c>
      <c r="M13" s="85" t="n">
        <f aca="false">SUM(M8:M12)</f>
        <v>0</v>
      </c>
      <c r="N13" s="85" t="n">
        <f aca="false">SUM(N8:N12)</f>
        <v>0</v>
      </c>
      <c r="O13" s="85" t="n">
        <f aca="false">SUM(O8:O12)</f>
        <v>0</v>
      </c>
      <c r="P13" s="61"/>
      <c r="Q13" s="61"/>
    </row>
    <row r="14" customFormat="false" ht="12.75" hidden="false" customHeight="false" outlineLevel="0" collapsed="false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19"/>
      <c r="Q14" s="19"/>
    </row>
    <row r="15" customFormat="false" ht="12.75" hidden="false" customHeight="false" outlineLevel="0" collapsed="false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9"/>
      <c r="Q15" s="19"/>
    </row>
    <row r="16" customFormat="false" ht="13.8" hidden="false" customHeight="false" outlineLevel="0" collapsed="false">
      <c r="C16" s="22"/>
      <c r="D16" s="22"/>
      <c r="E16" s="22"/>
      <c r="F16" s="22"/>
      <c r="G16" s="28"/>
      <c r="H16" s="28"/>
      <c r="I16" s="28"/>
      <c r="J16" s="24"/>
      <c r="K16" s="24"/>
      <c r="L16" s="24"/>
    </row>
    <row r="17" customFormat="false" ht="13.8" hidden="false" customHeight="false" outlineLevel="0" collapsed="false">
      <c r="B17" s="0"/>
      <c r="C17" s="0"/>
      <c r="D17" s="0"/>
      <c r="E17" s="0"/>
      <c r="F17" s="0"/>
      <c r="G17" s="0"/>
      <c r="H17" s="0"/>
      <c r="I17" s="0"/>
      <c r="J17" s="0"/>
      <c r="K17" s="0"/>
      <c r="L17" s="25"/>
    </row>
    <row r="18" customFormat="false" ht="13.8" hidden="false" customHeight="false" outlineLevel="0" collapsed="false">
      <c r="B18" s="0"/>
      <c r="C18" s="0"/>
      <c r="D18" s="0"/>
      <c r="E18" s="0"/>
      <c r="F18" s="0"/>
      <c r="G18" s="0"/>
      <c r="H18" s="0"/>
      <c r="I18" s="0"/>
      <c r="J18" s="0"/>
      <c r="K18" s="0"/>
      <c r="L18" s="24"/>
    </row>
    <row r="19" customFormat="false" ht="12.8" hidden="false" customHeight="false" outlineLevel="0" collapsed="false">
      <c r="B19" s="0"/>
      <c r="C19" s="0"/>
      <c r="D19" s="0"/>
      <c r="E19" s="0"/>
      <c r="F19" s="0"/>
      <c r="G19" s="0"/>
      <c r="H19" s="0"/>
      <c r="I19" s="0"/>
      <c r="J19" s="0"/>
      <c r="K19" s="0"/>
    </row>
    <row r="20" customFormat="false" ht="13.8" hidden="false" customHeight="false" outlineLevel="0" collapsed="false">
      <c r="B20" s="0"/>
      <c r="C20" s="0"/>
      <c r="D20" s="0"/>
      <c r="E20" s="0"/>
      <c r="F20" s="0"/>
      <c r="G20" s="0"/>
      <c r="H20" s="0"/>
      <c r="I20" s="0"/>
      <c r="J20" s="0"/>
      <c r="K20" s="0"/>
      <c r="L20" s="25"/>
    </row>
    <row r="21" customFormat="false" ht="12.8" hidden="false" customHeight="false" outlineLevel="0" collapsed="false">
      <c r="B21" s="0"/>
      <c r="C21" s="0"/>
      <c r="D21" s="0"/>
      <c r="E21" s="0"/>
      <c r="F21" s="0"/>
      <c r="G21" s="0"/>
      <c r="H21" s="0"/>
      <c r="I21" s="0"/>
      <c r="J21" s="0"/>
      <c r="K21" s="0"/>
    </row>
    <row r="22" customFormat="false" ht="12.75" hidden="false" customHeight="false" outlineLevel="0" collapsed="false">
      <c r="G22" s="29"/>
      <c r="H22" s="29"/>
      <c r="I22" s="29"/>
    </row>
    <row r="23" customFormat="false" ht="12.75" hidden="false" customHeight="false" outlineLevel="0" collapsed="false">
      <c r="G23" s="29"/>
      <c r="H23" s="29"/>
      <c r="I23" s="29"/>
    </row>
    <row r="25" customFormat="false" ht="12.75" hidden="false" customHeight="false" outlineLevel="0" collapsed="false">
      <c r="B25" s="86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13:G13"/>
    <mergeCell ref="P13:Q13"/>
    <mergeCell ref="G16:I1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2" activeCellId="0" sqref="A2"/>
    </sheetView>
  </sheetViews>
  <sheetFormatPr defaultColWidth="9.28125" defaultRowHeight="14.65" zeroHeight="false" outlineLevelRow="0" outlineLevelCol="0"/>
  <cols>
    <col collapsed="false" customWidth="true" hidden="false" outlineLevel="0" max="1" min="1" style="0" width="6.56"/>
    <col collapsed="false" customWidth="true" hidden="false" outlineLevel="0" max="2" min="2" style="0" width="24.22"/>
    <col collapsed="false" customWidth="true" hidden="false" outlineLevel="0" max="3" min="3" style="0" width="11.11"/>
    <col collapsed="false" customWidth="true" hidden="false" outlineLevel="0" max="4" min="4" style="0" width="27.28"/>
    <col collapsed="false" customWidth="true" hidden="false" outlineLevel="0" max="5" min="5" style="0" width="24.75"/>
    <col collapsed="false" customWidth="true" hidden="false" outlineLevel="0" max="6" min="6" style="0" width="15.66"/>
    <col collapsed="false" customWidth="true" hidden="false" outlineLevel="0" max="7" min="7" style="0" width="17.93"/>
    <col collapsed="false" customWidth="true" hidden="false" outlineLevel="0" max="8" min="8" style="0" width="19.7"/>
    <col collapsed="false" customWidth="true" hidden="false" outlineLevel="0" max="9" min="9" style="0" width="13.37"/>
    <col collapsed="false" customWidth="true" hidden="false" outlineLevel="0" max="10" min="10" style="0" width="14.14"/>
    <col collapsed="false" customWidth="true" hidden="false" outlineLevel="0" max="11" min="11" style="0" width="13.37"/>
    <col collapsed="false" customWidth="true" hidden="false" outlineLevel="0" max="12" min="12" style="0" width="13.13"/>
    <col collapsed="false" customWidth="true" hidden="false" outlineLevel="0" max="13" min="13" style="0" width="16.14"/>
    <col collapsed="false" customWidth="true" hidden="false" outlineLevel="0" max="14" min="14" style="0" width="13.89"/>
    <col collapsed="false" customWidth="true" hidden="false" outlineLevel="0" max="15" min="15" style="0" width="11.38"/>
    <col collapsed="false" customWidth="true" hidden="false" outlineLevel="0" max="16" min="16" style="0" width="19.19"/>
    <col collapsed="false" customWidth="true" hidden="false" outlineLevel="0" max="17" min="17" style="0" width="15.91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185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M4" s="87"/>
      <c r="N4" s="87"/>
      <c r="O4" s="87"/>
      <c r="P4" s="87"/>
    </row>
    <row r="5" customFormat="false" ht="120.7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88"/>
    </row>
    <row r="6" customFormat="false" ht="7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88"/>
    </row>
    <row r="7" customFormat="false" ht="14.65" hidden="false" customHeight="false" outlineLevel="0" collapsed="false">
      <c r="A7" s="89" t="n">
        <v>1</v>
      </c>
      <c r="B7" s="90" t="n">
        <v>2</v>
      </c>
      <c r="C7" s="90" t="n">
        <v>3</v>
      </c>
      <c r="D7" s="90" t="n">
        <v>4</v>
      </c>
      <c r="E7" s="90" t="n">
        <v>5</v>
      </c>
      <c r="F7" s="90" t="n">
        <v>6</v>
      </c>
      <c r="G7" s="90" t="n">
        <v>7</v>
      </c>
      <c r="H7" s="90" t="n">
        <v>8</v>
      </c>
      <c r="I7" s="90" t="n">
        <v>9</v>
      </c>
      <c r="J7" s="90" t="n">
        <v>10</v>
      </c>
      <c r="K7" s="90" t="n">
        <v>11</v>
      </c>
      <c r="L7" s="90" t="n">
        <v>12</v>
      </c>
      <c r="M7" s="90" t="n">
        <v>13</v>
      </c>
      <c r="N7" s="90" t="n">
        <v>14</v>
      </c>
      <c r="O7" s="90" t="n">
        <v>15</v>
      </c>
      <c r="P7" s="90" t="n">
        <v>16</v>
      </c>
      <c r="Q7" s="90" t="n">
        <v>17</v>
      </c>
      <c r="R7" s="88"/>
    </row>
    <row r="8" customFormat="false" ht="44.75" hidden="false" customHeight="false" outlineLevel="0" collapsed="false">
      <c r="A8" s="36" t="n">
        <v>1</v>
      </c>
      <c r="B8" s="36" t="s">
        <v>186</v>
      </c>
      <c r="C8" s="36" t="n">
        <v>24.5</v>
      </c>
      <c r="D8" s="36" t="s">
        <v>187</v>
      </c>
      <c r="E8" s="37" t="s">
        <v>188</v>
      </c>
      <c r="F8" s="37" t="s">
        <v>189</v>
      </c>
      <c r="G8" s="38" t="n">
        <v>45107</v>
      </c>
      <c r="H8" s="36" t="n">
        <v>0</v>
      </c>
      <c r="I8" s="40" t="n">
        <v>431.2</v>
      </c>
      <c r="J8" s="40" t="n">
        <f aca="false">431.2+431.2+431.2+431.2</f>
        <v>1724.8</v>
      </c>
      <c r="K8" s="40" t="n">
        <v>431.2</v>
      </c>
      <c r="L8" s="40" t="n">
        <f aca="false">431.2+431.2+431.2+431.2</f>
        <v>1724.8</v>
      </c>
      <c r="M8" s="40" t="n">
        <v>0</v>
      </c>
      <c r="N8" s="40" t="n">
        <v>0</v>
      </c>
      <c r="O8" s="40" t="n">
        <v>0</v>
      </c>
      <c r="P8" s="37" t="s">
        <v>27</v>
      </c>
      <c r="Q8" s="38" t="n">
        <v>45044</v>
      </c>
      <c r="R8" s="88"/>
    </row>
    <row r="9" customFormat="false" ht="44.75" hidden="false" customHeight="false" outlineLevel="0" collapsed="false">
      <c r="A9" s="36" t="n">
        <v>2</v>
      </c>
      <c r="B9" s="36" t="s">
        <v>186</v>
      </c>
      <c r="C9" s="36" t="n">
        <v>62.2</v>
      </c>
      <c r="D9" s="36" t="s">
        <v>190</v>
      </c>
      <c r="E9" s="37" t="s">
        <v>191</v>
      </c>
      <c r="F9" s="37" t="s">
        <v>192</v>
      </c>
      <c r="G9" s="38" t="n">
        <v>45077</v>
      </c>
      <c r="H9" s="36" t="n">
        <v>0</v>
      </c>
      <c r="I9" s="40" t="n">
        <v>0</v>
      </c>
      <c r="J9" s="40" t="n">
        <v>0</v>
      </c>
      <c r="K9" s="40" t="n">
        <v>0</v>
      </c>
      <c r="L9" s="40" t="n">
        <v>0</v>
      </c>
      <c r="M9" s="40" t="n">
        <v>0</v>
      </c>
      <c r="N9" s="40" t="n">
        <v>0</v>
      </c>
      <c r="O9" s="40" t="n">
        <v>0</v>
      </c>
      <c r="P9" s="36" t="s">
        <v>27</v>
      </c>
      <c r="Q9" s="38" t="n">
        <v>45044</v>
      </c>
      <c r="R9" s="88"/>
    </row>
    <row r="10" customFormat="false" ht="44.75" hidden="false" customHeight="false" outlineLevel="0" collapsed="false">
      <c r="A10" s="36" t="n">
        <v>3</v>
      </c>
      <c r="B10" s="36" t="s">
        <v>186</v>
      </c>
      <c r="C10" s="36" t="n">
        <v>53.9</v>
      </c>
      <c r="D10" s="36" t="s">
        <v>190</v>
      </c>
      <c r="E10" s="37" t="s">
        <v>193</v>
      </c>
      <c r="F10" s="37" t="s">
        <v>194</v>
      </c>
      <c r="G10" s="38" t="n">
        <v>44865</v>
      </c>
      <c r="H10" s="36" t="n">
        <v>0</v>
      </c>
      <c r="I10" s="40" t="n">
        <v>0</v>
      </c>
      <c r="J10" s="40" t="n">
        <v>0</v>
      </c>
      <c r="K10" s="40" t="n">
        <v>0</v>
      </c>
      <c r="L10" s="40" t="n">
        <v>0</v>
      </c>
      <c r="M10" s="40" t="n">
        <v>0</v>
      </c>
      <c r="N10" s="40" t="n">
        <v>0</v>
      </c>
      <c r="O10" s="40" t="n">
        <v>0</v>
      </c>
      <c r="P10" s="36" t="s">
        <v>27</v>
      </c>
      <c r="Q10" s="38" t="n">
        <v>45044</v>
      </c>
      <c r="R10" s="88"/>
    </row>
    <row r="11" customFormat="false" ht="44.75" hidden="false" customHeight="false" outlineLevel="0" collapsed="false">
      <c r="A11" s="36" t="n">
        <v>4</v>
      </c>
      <c r="B11" s="36" t="s">
        <v>195</v>
      </c>
      <c r="C11" s="50" t="n">
        <v>2</v>
      </c>
      <c r="D11" s="36" t="s">
        <v>196</v>
      </c>
      <c r="E11" s="37" t="s">
        <v>197</v>
      </c>
      <c r="F11" s="37" t="s">
        <v>198</v>
      </c>
      <c r="G11" s="38" t="n">
        <v>44926</v>
      </c>
      <c r="H11" s="36" t="n">
        <v>0</v>
      </c>
      <c r="I11" s="40" t="n">
        <v>23.4</v>
      </c>
      <c r="J11" s="40" t="n">
        <f aca="false">23.4+23.4+23.4+23.4</f>
        <v>93.6</v>
      </c>
      <c r="K11" s="40" t="n">
        <f aca="false">23.4</f>
        <v>23.4</v>
      </c>
      <c r="L11" s="40" t="n">
        <f aca="false">23.4+23.4+23.4+23.4</f>
        <v>93.6</v>
      </c>
      <c r="M11" s="40" t="n">
        <v>0</v>
      </c>
      <c r="N11" s="40" t="n">
        <v>0</v>
      </c>
      <c r="O11" s="40" t="n">
        <v>0</v>
      </c>
      <c r="P11" s="37" t="s">
        <v>27</v>
      </c>
      <c r="Q11" s="38" t="n">
        <v>45044</v>
      </c>
      <c r="R11" s="88"/>
    </row>
    <row r="12" customFormat="false" ht="29.85" hidden="false" customHeight="false" outlineLevel="0" collapsed="false">
      <c r="A12" s="36" t="n">
        <v>5</v>
      </c>
      <c r="B12" s="36" t="s">
        <v>186</v>
      </c>
      <c r="C12" s="36" t="n">
        <v>17.3</v>
      </c>
      <c r="D12" s="37" t="s">
        <v>199</v>
      </c>
      <c r="E12" s="37" t="s">
        <v>200</v>
      </c>
      <c r="F12" s="37" t="s">
        <v>201</v>
      </c>
      <c r="G12" s="38" t="n">
        <v>45991</v>
      </c>
      <c r="H12" s="36" t="n">
        <v>0</v>
      </c>
      <c r="I12" s="40" t="n">
        <v>840</v>
      </c>
      <c r="J12" s="40" t="n">
        <f aca="false">840+840+840+840</f>
        <v>3360</v>
      </c>
      <c r="K12" s="40" t="n">
        <v>840</v>
      </c>
      <c r="L12" s="40" t="n">
        <f aca="false">840+840+840+840</f>
        <v>3360</v>
      </c>
      <c r="M12" s="40" t="n">
        <v>0</v>
      </c>
      <c r="N12" s="40" t="n">
        <v>0</v>
      </c>
      <c r="O12" s="40" t="n">
        <v>0</v>
      </c>
      <c r="P12" s="36" t="s">
        <v>27</v>
      </c>
      <c r="Q12" s="38" t="n">
        <v>45044</v>
      </c>
      <c r="R12" s="88"/>
    </row>
    <row r="13" customFormat="false" ht="44.75" hidden="false" customHeight="false" outlineLevel="0" collapsed="false">
      <c r="A13" s="36" t="n">
        <v>6</v>
      </c>
      <c r="B13" s="36" t="s">
        <v>202</v>
      </c>
      <c r="C13" s="50" t="n">
        <v>56.7</v>
      </c>
      <c r="D13" s="37" t="s">
        <v>203</v>
      </c>
      <c r="E13" s="37" t="s">
        <v>204</v>
      </c>
      <c r="F13" s="37" t="s">
        <v>205</v>
      </c>
      <c r="G13" s="38" t="n">
        <v>44681</v>
      </c>
      <c r="H13" s="36" t="n">
        <v>0</v>
      </c>
      <c r="I13" s="40" t="n">
        <v>0</v>
      </c>
      <c r="J13" s="40" t="n">
        <v>0</v>
      </c>
      <c r="K13" s="40" t="n">
        <v>0</v>
      </c>
      <c r="L13" s="40" t="n">
        <v>0</v>
      </c>
      <c r="M13" s="40" t="n">
        <v>0</v>
      </c>
      <c r="N13" s="40" t="n">
        <v>0</v>
      </c>
      <c r="O13" s="40" t="n">
        <v>0</v>
      </c>
      <c r="P13" s="36" t="s">
        <v>27</v>
      </c>
      <c r="Q13" s="38" t="n">
        <v>45044</v>
      </c>
      <c r="R13" s="88"/>
    </row>
    <row r="14" customFormat="false" ht="29.85" hidden="false" customHeight="false" outlineLevel="0" collapsed="false">
      <c r="A14" s="36" t="n">
        <v>7</v>
      </c>
      <c r="B14" s="36" t="s">
        <v>186</v>
      </c>
      <c r="C14" s="50" t="n">
        <v>19.5</v>
      </c>
      <c r="D14" s="37" t="s">
        <v>206</v>
      </c>
      <c r="E14" s="37" t="s">
        <v>200</v>
      </c>
      <c r="F14" s="37" t="s">
        <v>207</v>
      </c>
      <c r="G14" s="38" t="n">
        <v>46005</v>
      </c>
      <c r="H14" s="36" t="n">
        <v>0</v>
      </c>
      <c r="I14" s="40" t="n">
        <v>446.18</v>
      </c>
      <c r="J14" s="40" t="n">
        <f aca="false">446.18+446.18+446.18+446.18</f>
        <v>1784.72</v>
      </c>
      <c r="K14" s="40" t="n">
        <v>446.18</v>
      </c>
      <c r="L14" s="40" t="n">
        <f aca="false">446.18+446.18+446.18+446.18</f>
        <v>1784.72</v>
      </c>
      <c r="M14" s="40" t="n">
        <v>0</v>
      </c>
      <c r="N14" s="40" t="n">
        <v>0</v>
      </c>
      <c r="O14" s="40" t="n">
        <v>0</v>
      </c>
      <c r="P14" s="36" t="s">
        <v>27</v>
      </c>
      <c r="Q14" s="38" t="n">
        <v>45044</v>
      </c>
      <c r="R14" s="88"/>
    </row>
    <row r="15" customFormat="false" ht="16.15" hidden="false" customHeight="false" outlineLevel="0" collapsed="false">
      <c r="A15" s="36"/>
      <c r="B15" s="61" t="s">
        <v>39</v>
      </c>
      <c r="C15" s="61"/>
      <c r="D15" s="61"/>
      <c r="E15" s="61"/>
      <c r="F15" s="61"/>
      <c r="G15" s="61"/>
      <c r="H15" s="85" t="n">
        <f aca="false">SUM(H8:H14)</f>
        <v>0</v>
      </c>
      <c r="I15" s="85" t="n">
        <f aca="false">SUM(I8:I14)</f>
        <v>1740.78</v>
      </c>
      <c r="J15" s="85" t="n">
        <f aca="false">SUM(J8:J14)</f>
        <v>6963.12</v>
      </c>
      <c r="K15" s="85" t="n">
        <f aca="false">SUM(K8:K14)</f>
        <v>1740.78</v>
      </c>
      <c r="L15" s="85" t="n">
        <f aca="false">SUM(L8:L14)</f>
        <v>6963.12</v>
      </c>
      <c r="M15" s="85" t="n">
        <f aca="false">SUM(M8:M14)</f>
        <v>0</v>
      </c>
      <c r="N15" s="85" t="n">
        <f aca="false">SUM(N8:N14)</f>
        <v>0</v>
      </c>
      <c r="O15" s="85" t="n">
        <f aca="false">SUM(O8:O14)</f>
        <v>0</v>
      </c>
      <c r="P15" s="61"/>
      <c r="Q15" s="61"/>
    </row>
    <row r="16" customFormat="false" ht="17" hidden="false" customHeight="false" outlineLevel="0" collapsed="false">
      <c r="C16" s="91"/>
      <c r="D16" s="91"/>
      <c r="E16" s="91"/>
      <c r="F16" s="91"/>
    </row>
    <row r="17" customFormat="false" ht="17" hidden="false" customHeight="false" outlineLevel="0" collapsed="false">
      <c r="C17" s="91"/>
      <c r="D17" s="91"/>
      <c r="E17" s="91"/>
      <c r="F17" s="91"/>
    </row>
    <row r="18" customFormat="false" ht="17" hidden="false" customHeight="false" outlineLevel="0" collapsed="false">
      <c r="C18" s="92"/>
      <c r="D18" s="92"/>
      <c r="E18" s="92"/>
      <c r="F18" s="92"/>
      <c r="G18" s="92"/>
      <c r="H18" s="92"/>
      <c r="I18" s="92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5:G15"/>
    <mergeCell ref="P15:Q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2" activeCellId="0" sqref="A2"/>
    </sheetView>
  </sheetViews>
  <sheetFormatPr defaultColWidth="9.34375" defaultRowHeight="14.65" zeroHeight="false" outlineLevelRow="0" outlineLevelCol="0"/>
  <cols>
    <col collapsed="false" customWidth="true" hidden="false" outlineLevel="0" max="1" min="1" style="0" width="6.56"/>
    <col collapsed="false" customWidth="true" hidden="false" outlineLevel="0" max="2" min="2" style="0" width="43.9"/>
    <col collapsed="false" customWidth="true" hidden="false" outlineLevel="0" max="3" min="3" style="0" width="10.6"/>
    <col collapsed="false" customWidth="true" hidden="false" outlineLevel="0" max="4" min="4" style="0" width="37.13"/>
    <col collapsed="false" customWidth="true" hidden="false" outlineLevel="0" max="5" min="5" style="0" width="34.45"/>
    <col collapsed="false" customWidth="true" hidden="false" outlineLevel="0" max="6" min="6" style="0" width="22.23"/>
    <col collapsed="false" customWidth="true" hidden="false" outlineLevel="0" max="7" min="7" style="0" width="15.41"/>
    <col collapsed="false" customWidth="true" hidden="false" outlineLevel="0" max="8" min="8" style="0" width="15.91"/>
    <col collapsed="false" customWidth="true" hidden="false" outlineLevel="0" max="9" min="9" style="0" width="18.92"/>
    <col collapsed="false" customWidth="true" hidden="false" outlineLevel="0" max="10" min="10" style="0" width="17.02"/>
    <col collapsed="false" customWidth="true" hidden="false" outlineLevel="0" max="11" min="11" style="0" width="18.44"/>
    <col collapsed="false" customWidth="true" hidden="false" outlineLevel="0" max="12" min="12" style="0" width="17.17"/>
    <col collapsed="false" customWidth="true" hidden="false" outlineLevel="0" max="13" min="13" style="0" width="12.63"/>
    <col collapsed="false" customWidth="true" hidden="false" outlineLevel="0" max="14" min="14" style="0" width="15.41"/>
    <col collapsed="false" customWidth="true" hidden="false" outlineLevel="0" max="15" min="15" style="0" width="13.63"/>
    <col collapsed="false" customWidth="true" hidden="false" outlineLevel="0" max="16" min="16" style="0" width="17.21"/>
    <col collapsed="false" customWidth="true" hidden="false" outlineLevel="0" max="17" min="17" style="0" width="14.72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A4" s="93"/>
      <c r="B4" s="94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4"/>
    </row>
    <row r="5" customFormat="false" ht="88.1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72.7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7.35" hidden="false" customHeight="false" outlineLevel="0" collapsed="false">
      <c r="A7" s="96" t="n">
        <v>1</v>
      </c>
      <c r="B7" s="96" t="n">
        <v>2</v>
      </c>
      <c r="C7" s="96" t="n">
        <v>3</v>
      </c>
      <c r="D7" s="96" t="n">
        <v>4</v>
      </c>
      <c r="E7" s="96" t="n">
        <v>5</v>
      </c>
      <c r="F7" s="96" t="n">
        <v>6</v>
      </c>
      <c r="G7" s="96" t="n">
        <v>7</v>
      </c>
      <c r="H7" s="96" t="n">
        <v>8</v>
      </c>
      <c r="I7" s="96" t="n">
        <v>9</v>
      </c>
      <c r="J7" s="96" t="n">
        <v>10</v>
      </c>
      <c r="K7" s="96" t="n">
        <v>11</v>
      </c>
      <c r="L7" s="96" t="n">
        <v>12</v>
      </c>
      <c r="M7" s="96" t="n">
        <v>13</v>
      </c>
      <c r="N7" s="96" t="n">
        <v>14</v>
      </c>
      <c r="O7" s="96" t="n">
        <v>15</v>
      </c>
      <c r="P7" s="96" t="n">
        <v>16</v>
      </c>
      <c r="Q7" s="96" t="n">
        <v>17</v>
      </c>
    </row>
    <row r="8" customFormat="false" ht="44.75" hidden="false" customHeight="false" outlineLevel="0" collapsed="false">
      <c r="A8" s="97" t="n">
        <v>1</v>
      </c>
      <c r="B8" s="98" t="s">
        <v>209</v>
      </c>
      <c r="C8" s="37" t="n">
        <v>141.61</v>
      </c>
      <c r="D8" s="37" t="s">
        <v>210</v>
      </c>
      <c r="E8" s="37" t="s">
        <v>211</v>
      </c>
      <c r="F8" s="52" t="n">
        <v>44298</v>
      </c>
      <c r="G8" s="52" t="n">
        <v>46124</v>
      </c>
      <c r="H8" s="99" t="n">
        <v>0</v>
      </c>
      <c r="I8" s="99" t="n">
        <v>0</v>
      </c>
      <c r="J8" s="99" t="n">
        <v>0</v>
      </c>
      <c r="K8" s="99" t="n">
        <v>0</v>
      </c>
      <c r="L8" s="99" t="n">
        <f aca="false">0</f>
        <v>0</v>
      </c>
      <c r="M8" s="99" t="n">
        <f aca="false">SUM(H8+J8-L8)</f>
        <v>0</v>
      </c>
      <c r="N8" s="99" t="n">
        <v>0.01</v>
      </c>
      <c r="O8" s="99" t="n">
        <v>0.01</v>
      </c>
      <c r="P8" s="99"/>
      <c r="Q8" s="36"/>
    </row>
    <row r="9" customFormat="false" ht="59.7" hidden="false" customHeight="false" outlineLevel="0" collapsed="false">
      <c r="A9" s="97" t="n">
        <v>2</v>
      </c>
      <c r="B9" s="98" t="s">
        <v>212</v>
      </c>
      <c r="C9" s="37" t="n">
        <v>400.9</v>
      </c>
      <c r="D9" s="37" t="s">
        <v>213</v>
      </c>
      <c r="E9" s="37" t="s">
        <v>214</v>
      </c>
      <c r="F9" s="52" t="n">
        <v>43827</v>
      </c>
      <c r="G9" s="52" t="n">
        <v>44895</v>
      </c>
      <c r="H9" s="99" t="n">
        <v>1</v>
      </c>
      <c r="I9" s="99" t="n">
        <v>0</v>
      </c>
      <c r="J9" s="99" t="n">
        <v>0</v>
      </c>
      <c r="K9" s="99" t="n">
        <v>0</v>
      </c>
      <c r="L9" s="99" t="n">
        <v>1</v>
      </c>
      <c r="M9" s="99" t="n">
        <f aca="false">SUM(H9+J9-L9)</f>
        <v>0</v>
      </c>
      <c r="N9" s="99" t="n">
        <v>0</v>
      </c>
      <c r="O9" s="99" t="n">
        <v>0</v>
      </c>
      <c r="P9" s="100"/>
      <c r="Q9" s="36"/>
    </row>
    <row r="10" customFormat="false" ht="44.75" hidden="false" customHeight="false" outlineLevel="0" collapsed="false">
      <c r="A10" s="97" t="n">
        <v>3</v>
      </c>
      <c r="B10" s="98" t="s">
        <v>212</v>
      </c>
      <c r="C10" s="60" t="n">
        <v>20</v>
      </c>
      <c r="D10" s="37" t="s">
        <v>213</v>
      </c>
      <c r="E10" s="37" t="s">
        <v>215</v>
      </c>
      <c r="F10" s="52" t="n">
        <v>44193</v>
      </c>
      <c r="G10" s="52" t="n">
        <v>45042</v>
      </c>
      <c r="H10" s="99" t="n">
        <v>0</v>
      </c>
      <c r="I10" s="99" t="n">
        <v>0</v>
      </c>
      <c r="J10" s="99" t="n">
        <v>0</v>
      </c>
      <c r="K10" s="99" t="n">
        <v>0</v>
      </c>
      <c r="L10" s="99" t="n">
        <v>0</v>
      </c>
      <c r="M10" s="99" t="n">
        <f aca="false">SUM(H10+J10-L10)</f>
        <v>0</v>
      </c>
      <c r="N10" s="99" t="n">
        <v>0</v>
      </c>
      <c r="O10" s="99" t="n">
        <v>0</v>
      </c>
      <c r="P10" s="100"/>
      <c r="Q10" s="36"/>
    </row>
    <row r="11" customFormat="false" ht="44.75" hidden="false" customHeight="false" outlineLevel="0" collapsed="false">
      <c r="A11" s="97" t="n">
        <v>4</v>
      </c>
      <c r="B11" s="98" t="s">
        <v>216</v>
      </c>
      <c r="C11" s="37" t="n">
        <v>51.4</v>
      </c>
      <c r="D11" s="37" t="s">
        <v>217</v>
      </c>
      <c r="E11" s="37" t="s">
        <v>218</v>
      </c>
      <c r="F11" s="52" t="n">
        <v>44264</v>
      </c>
      <c r="G11" s="52" t="n">
        <v>46090</v>
      </c>
      <c r="H11" s="99" t="n">
        <v>0</v>
      </c>
      <c r="I11" s="99" t="n">
        <v>908.28</v>
      </c>
      <c r="J11" s="99" t="n">
        <f aca="false">908.28+908.28+908.28+908.28</f>
        <v>3633.12</v>
      </c>
      <c r="K11" s="99" t="n">
        <v>908.28</v>
      </c>
      <c r="L11" s="99" t="n">
        <f aca="false">908.28+908.28+908.28+908.28</f>
        <v>3633.12</v>
      </c>
      <c r="M11" s="99" t="n">
        <f aca="false">SUM(H11+J11-L11)</f>
        <v>0</v>
      </c>
      <c r="N11" s="99" t="n">
        <v>0</v>
      </c>
      <c r="O11" s="99" t="n">
        <v>0</v>
      </c>
      <c r="P11" s="100"/>
      <c r="Q11" s="36"/>
    </row>
    <row r="12" customFormat="false" ht="44.75" hidden="false" customHeight="false" outlineLevel="0" collapsed="false">
      <c r="A12" s="97" t="n">
        <v>5</v>
      </c>
      <c r="B12" s="98" t="s">
        <v>219</v>
      </c>
      <c r="C12" s="37" t="n">
        <v>133.4</v>
      </c>
      <c r="D12" s="37" t="s">
        <v>220</v>
      </c>
      <c r="E12" s="37" t="s">
        <v>221</v>
      </c>
      <c r="F12" s="52" t="n">
        <v>44136</v>
      </c>
      <c r="G12" s="52" t="n">
        <v>45657</v>
      </c>
      <c r="H12" s="99" t="n">
        <v>4.54747350886464E-013</v>
      </c>
      <c r="I12" s="99" t="n">
        <v>1842.97</v>
      </c>
      <c r="J12" s="99" t="n">
        <f aca="false">1775+1790.95+1801.73+1842.97</f>
        <v>7210.65</v>
      </c>
      <c r="K12" s="99" t="n">
        <v>0</v>
      </c>
      <c r="L12" s="99" t="n">
        <f aca="false">1775+3592.68</f>
        <v>5367.68</v>
      </c>
      <c r="M12" s="99" t="n">
        <f aca="false">SUM(H12+J12-L12)</f>
        <v>1842.97</v>
      </c>
      <c r="N12" s="99" t="n">
        <v>0.01</v>
      </c>
      <c r="O12" s="99" t="n">
        <v>0.01</v>
      </c>
      <c r="P12" s="99"/>
      <c r="Q12" s="36"/>
    </row>
    <row r="13" customFormat="false" ht="44.75" hidden="false" customHeight="false" outlineLevel="0" collapsed="false">
      <c r="A13" s="97" t="n">
        <v>6</v>
      </c>
      <c r="B13" s="98" t="s">
        <v>222</v>
      </c>
      <c r="C13" s="101" t="n">
        <v>360</v>
      </c>
      <c r="D13" s="37" t="s">
        <v>223</v>
      </c>
      <c r="E13" s="37" t="s">
        <v>224</v>
      </c>
      <c r="F13" s="52" t="n">
        <v>44001</v>
      </c>
      <c r="G13" s="52" t="n">
        <v>45064</v>
      </c>
      <c r="H13" s="99" t="n">
        <v>0</v>
      </c>
      <c r="I13" s="99" t="n">
        <v>0</v>
      </c>
      <c r="J13" s="99" t="n">
        <v>0</v>
      </c>
      <c r="K13" s="99" t="n">
        <v>0</v>
      </c>
      <c r="L13" s="99" t="n">
        <v>0</v>
      </c>
      <c r="M13" s="99" t="n">
        <f aca="false">SUM(H13+J13-L13)</f>
        <v>0</v>
      </c>
      <c r="N13" s="99" t="n">
        <v>0</v>
      </c>
      <c r="O13" s="99" t="n">
        <v>0</v>
      </c>
      <c r="P13" s="100"/>
      <c r="Q13" s="36"/>
    </row>
    <row r="14" customFormat="false" ht="29.85" hidden="false" customHeight="false" outlineLevel="0" collapsed="false">
      <c r="A14" s="97" t="n">
        <v>7</v>
      </c>
      <c r="B14" s="98" t="s">
        <v>225</v>
      </c>
      <c r="C14" s="101" t="n">
        <v>712</v>
      </c>
      <c r="D14" s="37" t="s">
        <v>226</v>
      </c>
      <c r="E14" s="37" t="s">
        <v>224</v>
      </c>
      <c r="F14" s="52" t="n">
        <v>44001</v>
      </c>
      <c r="G14" s="52" t="n">
        <v>45064</v>
      </c>
      <c r="H14" s="99" t="n">
        <v>0</v>
      </c>
      <c r="I14" s="99" t="n">
        <v>0</v>
      </c>
      <c r="J14" s="99" t="n">
        <v>0</v>
      </c>
      <c r="K14" s="99" t="n">
        <v>0</v>
      </c>
      <c r="L14" s="99" t="n">
        <v>0</v>
      </c>
      <c r="M14" s="99" t="n">
        <f aca="false">SUM(H14+J14-L14)</f>
        <v>0</v>
      </c>
      <c r="N14" s="99" t="n">
        <v>0</v>
      </c>
      <c r="O14" s="99" t="n">
        <v>0</v>
      </c>
      <c r="P14" s="100"/>
      <c r="Q14" s="36"/>
    </row>
    <row r="15" customFormat="false" ht="29.85" hidden="false" customHeight="false" outlineLevel="0" collapsed="false">
      <c r="A15" s="97" t="n">
        <v>8</v>
      </c>
      <c r="B15" s="98" t="s">
        <v>227</v>
      </c>
      <c r="C15" s="37" t="n">
        <v>495.33</v>
      </c>
      <c r="D15" s="37" t="s">
        <v>228</v>
      </c>
      <c r="E15" s="37" t="s">
        <v>229</v>
      </c>
      <c r="F15" s="52" t="n">
        <v>43566</v>
      </c>
      <c r="G15" s="52" t="n">
        <v>44196</v>
      </c>
      <c r="H15" s="99" t="n">
        <v>0.09</v>
      </c>
      <c r="I15" s="99" t="n">
        <v>0</v>
      </c>
      <c r="J15" s="99" t="n">
        <v>0</v>
      </c>
      <c r="K15" s="99" t="n">
        <v>0</v>
      </c>
      <c r="L15" s="99" t="n">
        <v>0</v>
      </c>
      <c r="M15" s="99" t="n">
        <f aca="false">SUM(H15+J15-L15)</f>
        <v>0.09</v>
      </c>
      <c r="N15" s="99" t="n">
        <v>0</v>
      </c>
      <c r="O15" s="99" t="n">
        <v>0</v>
      </c>
      <c r="P15" s="100"/>
      <c r="Q15" s="36"/>
    </row>
    <row r="16" customFormat="false" ht="59.7" hidden="false" customHeight="false" outlineLevel="0" collapsed="false">
      <c r="A16" s="97" t="n">
        <v>9</v>
      </c>
      <c r="B16" s="98" t="s">
        <v>227</v>
      </c>
      <c r="C16" s="37" t="n">
        <v>694.33</v>
      </c>
      <c r="D16" s="37" t="s">
        <v>230</v>
      </c>
      <c r="E16" s="37" t="s">
        <v>231</v>
      </c>
      <c r="F16" s="52" t="n">
        <v>44228</v>
      </c>
      <c r="G16" s="52" t="n">
        <v>46053</v>
      </c>
      <c r="H16" s="99" t="n">
        <v>154800</v>
      </c>
      <c r="I16" s="99" t="n">
        <v>12533.4</v>
      </c>
      <c r="J16" s="99" t="n">
        <f aca="false">12533.4+12533.4+12533.4+12533.4</f>
        <v>50133.6</v>
      </c>
      <c r="K16" s="99" t="n">
        <v>0</v>
      </c>
      <c r="L16" s="99" t="n">
        <v>0</v>
      </c>
      <c r="M16" s="99" t="n">
        <f aca="false">SUM(H16+J16-L16)</f>
        <v>204933.6</v>
      </c>
      <c r="N16" s="99" t="n">
        <v>34700.34</v>
      </c>
      <c r="O16" s="99" t="n">
        <v>44676.6</v>
      </c>
      <c r="P16" s="102" t="s">
        <v>232</v>
      </c>
      <c r="Q16" s="36"/>
    </row>
    <row r="17" customFormat="false" ht="44.75" hidden="false" customHeight="false" outlineLevel="0" collapsed="false">
      <c r="A17" s="97" t="n">
        <v>10</v>
      </c>
      <c r="B17" s="98" t="s">
        <v>233</v>
      </c>
      <c r="C17" s="103" t="s">
        <v>234</v>
      </c>
      <c r="D17" s="98" t="s">
        <v>235</v>
      </c>
      <c r="E17" s="37" t="s">
        <v>236</v>
      </c>
      <c r="F17" s="52" t="n">
        <v>44972</v>
      </c>
      <c r="G17" s="52" t="n">
        <v>45291</v>
      </c>
      <c r="H17" s="99" t="n">
        <v>0</v>
      </c>
      <c r="I17" s="99" t="n">
        <v>0</v>
      </c>
      <c r="J17" s="99" t="n">
        <v>0</v>
      </c>
      <c r="K17" s="99" t="n">
        <v>0</v>
      </c>
      <c r="L17" s="99" t="n">
        <v>0</v>
      </c>
      <c r="M17" s="99" t="n">
        <f aca="false">SUM(H17+J17-L17)</f>
        <v>0</v>
      </c>
      <c r="N17" s="99" t="n">
        <v>0</v>
      </c>
      <c r="O17" s="99" t="n">
        <v>0</v>
      </c>
      <c r="P17" s="100"/>
      <c r="Q17" s="36"/>
    </row>
    <row r="18" customFormat="false" ht="59.7" hidden="false" customHeight="false" outlineLevel="0" collapsed="false">
      <c r="A18" s="97" t="n">
        <v>11</v>
      </c>
      <c r="B18" s="98" t="s">
        <v>237</v>
      </c>
      <c r="C18" s="37" t="n">
        <v>77.6</v>
      </c>
      <c r="D18" s="37" t="s">
        <v>238</v>
      </c>
      <c r="E18" s="37" t="s">
        <v>239</v>
      </c>
      <c r="F18" s="52" t="n">
        <v>43823</v>
      </c>
      <c r="G18" s="52" t="n">
        <v>44895</v>
      </c>
      <c r="H18" s="99" t="n">
        <v>0</v>
      </c>
      <c r="I18" s="99" t="n">
        <v>0</v>
      </c>
      <c r="J18" s="99" t="n">
        <v>0</v>
      </c>
      <c r="K18" s="99" t="n">
        <v>0</v>
      </c>
      <c r="L18" s="99" t="n">
        <v>0</v>
      </c>
      <c r="M18" s="99" t="n">
        <f aca="false">SUM(H18+J18-L18)</f>
        <v>0</v>
      </c>
      <c r="N18" s="99" t="n">
        <v>0</v>
      </c>
      <c r="O18" s="99" t="n">
        <v>0</v>
      </c>
      <c r="P18" s="100"/>
      <c r="Q18" s="36"/>
    </row>
    <row r="19" customFormat="false" ht="59.7" hidden="false" customHeight="false" outlineLevel="0" collapsed="false">
      <c r="A19" s="97" t="n">
        <v>13</v>
      </c>
      <c r="B19" s="98" t="s">
        <v>240</v>
      </c>
      <c r="C19" s="37" t="n">
        <v>86.1</v>
      </c>
      <c r="D19" s="37" t="s">
        <v>241</v>
      </c>
      <c r="E19" s="103" t="s">
        <v>242</v>
      </c>
      <c r="F19" s="52" t="n">
        <v>43579</v>
      </c>
      <c r="G19" s="52" t="n">
        <v>45406</v>
      </c>
      <c r="H19" s="99" t="n">
        <v>0</v>
      </c>
      <c r="I19" s="99" t="n">
        <v>889.86</v>
      </c>
      <c r="J19" s="99" t="n">
        <f aca="false">857.04+864.74+869.95+889.86</f>
        <v>3481.59</v>
      </c>
      <c r="K19" s="99" t="n">
        <v>889.86</v>
      </c>
      <c r="L19" s="99" t="n">
        <f aca="false">857.04+864.74+869.95+889.86</f>
        <v>3481.59</v>
      </c>
      <c r="M19" s="99" t="n">
        <f aca="false">SUM(H19+J19-L19)</f>
        <v>0</v>
      </c>
      <c r="N19" s="99" t="n">
        <v>0</v>
      </c>
      <c r="O19" s="99" t="n">
        <v>0</v>
      </c>
      <c r="P19" s="100"/>
      <c r="Q19" s="36"/>
    </row>
    <row r="20" customFormat="false" ht="59.7" hidden="false" customHeight="false" outlineLevel="0" collapsed="false">
      <c r="A20" s="97" t="n">
        <v>14</v>
      </c>
      <c r="B20" s="98" t="s">
        <v>240</v>
      </c>
      <c r="C20" s="104" t="n">
        <v>46</v>
      </c>
      <c r="D20" s="37" t="s">
        <v>243</v>
      </c>
      <c r="E20" s="103" t="s">
        <v>244</v>
      </c>
      <c r="F20" s="52" t="n">
        <v>43525</v>
      </c>
      <c r="G20" s="52" t="n">
        <v>45352</v>
      </c>
      <c r="H20" s="99" t="n">
        <v>0</v>
      </c>
      <c r="I20" s="99" t="n">
        <v>0</v>
      </c>
      <c r="J20" s="99" t="n">
        <v>0</v>
      </c>
      <c r="K20" s="99" t="n">
        <v>0</v>
      </c>
      <c r="L20" s="99" t="n">
        <v>0</v>
      </c>
      <c r="M20" s="99" t="n">
        <f aca="false">SUM(H20+J20-L20)</f>
        <v>0</v>
      </c>
      <c r="N20" s="99" t="n">
        <v>0</v>
      </c>
      <c r="O20" s="99" t="n">
        <v>0</v>
      </c>
      <c r="P20" s="100"/>
      <c r="Q20" s="36"/>
    </row>
    <row r="21" customFormat="false" ht="59.7" hidden="false" customHeight="false" outlineLevel="0" collapsed="false">
      <c r="A21" s="97" t="n">
        <v>15</v>
      </c>
      <c r="B21" s="98" t="s">
        <v>240</v>
      </c>
      <c r="C21" s="37" t="n">
        <v>200.1</v>
      </c>
      <c r="D21" s="37" t="s">
        <v>245</v>
      </c>
      <c r="E21" s="103" t="s">
        <v>246</v>
      </c>
      <c r="F21" s="52" t="n">
        <v>43405</v>
      </c>
      <c r="G21" s="52" t="n">
        <v>45231</v>
      </c>
      <c r="H21" s="99" t="n">
        <v>3079.63</v>
      </c>
      <c r="I21" s="99" t="n">
        <v>711.87</v>
      </c>
      <c r="J21" s="99" t="n">
        <f aca="false">685.61+691.78+695.93+711.87</f>
        <v>2785.19</v>
      </c>
      <c r="K21" s="99" t="n">
        <v>695.93</v>
      </c>
      <c r="L21" s="99" t="n">
        <f aca="false">4456.08+1+695.93</f>
        <v>5153.01</v>
      </c>
      <c r="M21" s="99" t="n">
        <f aca="false">SUM(H21+J21-L21)</f>
        <v>711.81</v>
      </c>
      <c r="N21" s="99" t="n">
        <v>0</v>
      </c>
      <c r="O21" s="99" t="n">
        <v>0</v>
      </c>
      <c r="P21" s="100"/>
      <c r="Q21" s="36"/>
    </row>
    <row r="22" customFormat="false" ht="44.75" hidden="false" customHeight="false" outlineLevel="0" collapsed="false">
      <c r="A22" s="97" t="n">
        <v>16</v>
      </c>
      <c r="B22" s="98" t="s">
        <v>247</v>
      </c>
      <c r="C22" s="104" t="n">
        <v>48.8</v>
      </c>
      <c r="D22" s="37" t="s">
        <v>248</v>
      </c>
      <c r="E22" s="37" t="s">
        <v>249</v>
      </c>
      <c r="F22" s="52" t="n">
        <v>44372</v>
      </c>
      <c r="G22" s="52" t="n">
        <v>46197</v>
      </c>
      <c r="H22" s="99" t="n">
        <v>-2.48</v>
      </c>
      <c r="I22" s="99" t="n">
        <v>0</v>
      </c>
      <c r="J22" s="99" t="n">
        <v>0</v>
      </c>
      <c r="K22" s="99" t="n">
        <v>0</v>
      </c>
      <c r="L22" s="99" t="n">
        <v>0</v>
      </c>
      <c r="M22" s="99" t="n">
        <f aca="false">SUM(H22+J22-L22)</f>
        <v>-2.48</v>
      </c>
      <c r="N22" s="99" t="n">
        <v>0</v>
      </c>
      <c r="O22" s="99" t="n">
        <v>0</v>
      </c>
      <c r="P22" s="100"/>
      <c r="Q22" s="36"/>
    </row>
    <row r="23" customFormat="false" ht="59.7" hidden="false" customHeight="false" outlineLevel="0" collapsed="false">
      <c r="A23" s="97" t="n">
        <v>17</v>
      </c>
      <c r="B23" s="98" t="s">
        <v>250</v>
      </c>
      <c r="C23" s="104" t="n">
        <v>64</v>
      </c>
      <c r="D23" s="37" t="s">
        <v>251</v>
      </c>
      <c r="E23" s="37" t="s">
        <v>252</v>
      </c>
      <c r="F23" s="52" t="n">
        <v>44412</v>
      </c>
      <c r="G23" s="52" t="n">
        <v>46237</v>
      </c>
      <c r="H23" s="99" t="n">
        <v>0</v>
      </c>
      <c r="I23" s="99" t="n">
        <v>654.52</v>
      </c>
      <c r="J23" s="99" t="n">
        <f aca="false">654.52+654.52+654.52+654.52</f>
        <v>2618.08</v>
      </c>
      <c r="K23" s="99" t="n">
        <v>654.52</v>
      </c>
      <c r="L23" s="99" t="n">
        <f aca="false">654.52+654.52+654.52+654.52</f>
        <v>2618.08</v>
      </c>
      <c r="M23" s="99" t="n">
        <f aca="false">SUM(H23+J23-L23)</f>
        <v>0</v>
      </c>
      <c r="N23" s="99" t="n">
        <v>0</v>
      </c>
      <c r="O23" s="99" t="n">
        <v>0</v>
      </c>
      <c r="P23" s="100"/>
      <c r="Q23" s="36"/>
    </row>
    <row r="24" customFormat="false" ht="59.7" hidden="false" customHeight="false" outlineLevel="0" collapsed="false">
      <c r="A24" s="97" t="n">
        <v>18</v>
      </c>
      <c r="B24" s="98" t="s">
        <v>253</v>
      </c>
      <c r="C24" s="104" t="n">
        <v>52</v>
      </c>
      <c r="D24" s="37" t="s">
        <v>254</v>
      </c>
      <c r="E24" s="37" t="s">
        <v>255</v>
      </c>
      <c r="F24" s="52" t="n">
        <v>44907</v>
      </c>
      <c r="G24" s="52" t="n">
        <v>46732</v>
      </c>
      <c r="H24" s="99" t="n">
        <v>-578.17</v>
      </c>
      <c r="I24" s="99" t="n">
        <v>2062.8</v>
      </c>
      <c r="J24" s="99" t="n">
        <f aca="false">2062.8+2062.8+2062.8+2062.8</f>
        <v>8251.2</v>
      </c>
      <c r="K24" s="99" t="n">
        <v>2062.8</v>
      </c>
      <c r="L24" s="99" t="n">
        <f aca="false">1484.63+2062.8+2062.8+2062.8</f>
        <v>7673.03</v>
      </c>
      <c r="M24" s="99" t="n">
        <f aca="false">SUM(H24+J24-L24)</f>
        <v>0</v>
      </c>
      <c r="N24" s="99" t="n">
        <v>0</v>
      </c>
      <c r="O24" s="99" t="n">
        <v>0</v>
      </c>
      <c r="P24" s="100"/>
      <c r="Q24" s="36"/>
    </row>
    <row r="25" customFormat="false" ht="74.6" hidden="false" customHeight="false" outlineLevel="0" collapsed="false">
      <c r="A25" s="97" t="n">
        <v>19</v>
      </c>
      <c r="B25" s="98" t="s">
        <v>256</v>
      </c>
      <c r="C25" s="104" t="n">
        <v>45</v>
      </c>
      <c r="D25" s="37" t="s">
        <v>257</v>
      </c>
      <c r="E25" s="37" t="s">
        <v>258</v>
      </c>
      <c r="F25" s="52" t="n">
        <v>44802</v>
      </c>
      <c r="G25" s="52" t="n">
        <v>46627</v>
      </c>
      <c r="H25" s="99" t="n">
        <v>0</v>
      </c>
      <c r="I25" s="99" t="n">
        <v>1069.33</v>
      </c>
      <c r="J25" s="99" t="n">
        <f aca="false">1069.33+1069.33+1069.33+1069.33</f>
        <v>4277.32</v>
      </c>
      <c r="K25" s="99" t="n">
        <v>1069.33</v>
      </c>
      <c r="L25" s="99" t="n">
        <f aca="false">1069.33+1069.33+1069.33+1069.33</f>
        <v>4277.32</v>
      </c>
      <c r="M25" s="99" t="n">
        <f aca="false">SUM(H25+J25-L25)</f>
        <v>0</v>
      </c>
      <c r="N25" s="99" t="n">
        <v>0</v>
      </c>
      <c r="O25" s="99" t="n">
        <v>492.81</v>
      </c>
      <c r="P25" s="100"/>
      <c r="Q25" s="36"/>
    </row>
    <row r="26" customFormat="false" ht="16.15" hidden="false" customHeight="false" outlineLevel="0" collapsed="false">
      <c r="A26" s="105"/>
      <c r="B26" s="16" t="s">
        <v>39</v>
      </c>
      <c r="C26" s="16"/>
      <c r="D26" s="16"/>
      <c r="E26" s="16"/>
      <c r="F26" s="16"/>
      <c r="G26" s="16"/>
      <c r="H26" s="106" t="n">
        <f aca="false">SUM(H8:H25)</f>
        <v>157300.07</v>
      </c>
      <c r="I26" s="106" t="n">
        <f aca="false">SUM(I8:I25)</f>
        <v>20673.03</v>
      </c>
      <c r="J26" s="106" t="n">
        <f aca="false">SUM(J8:J25)</f>
        <v>82390.75</v>
      </c>
      <c r="K26" s="106" t="n">
        <f aca="false">SUM(K8:K25)</f>
        <v>6280.72</v>
      </c>
      <c r="L26" s="106" t="n">
        <f aca="false">SUM(L8:L25)</f>
        <v>32204.83</v>
      </c>
      <c r="M26" s="106" t="n">
        <f aca="false">SUM(M8:M25)</f>
        <v>207485.99</v>
      </c>
      <c r="N26" s="106" t="n">
        <f aca="false">SUM(N8:N25)</f>
        <v>34700.36</v>
      </c>
      <c r="O26" s="106" t="n">
        <f aca="false">SUM(O8:O25)</f>
        <v>45169.43</v>
      </c>
      <c r="P26" s="107"/>
      <c r="Q26" s="108"/>
    </row>
    <row r="27" customFormat="false" ht="12.8" hidden="false" customHeight="false" outlineLevel="0" collapsed="false">
      <c r="A27" s="109"/>
      <c r="B27" s="110"/>
      <c r="C27" s="110"/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2"/>
      <c r="P27" s="109"/>
    </row>
    <row r="28" customFormat="false" ht="12.8" hidden="false" customHeight="false" outlineLevel="0" collapsed="false">
      <c r="A28" s="109"/>
      <c r="B28" s="110"/>
      <c r="C28" s="110"/>
      <c r="D28" s="110"/>
      <c r="E28" s="110"/>
      <c r="F28" s="110"/>
      <c r="G28" s="110"/>
      <c r="H28" s="111"/>
      <c r="I28" s="111"/>
      <c r="J28" s="111"/>
      <c r="K28" s="111"/>
      <c r="L28" s="111"/>
      <c r="M28" s="111"/>
      <c r="N28" s="111"/>
      <c r="O28" s="112"/>
      <c r="P28" s="109"/>
    </row>
    <row r="29" customFormat="false" ht="12.8" hidden="false" customHeight="false" outlineLevel="0" collapsed="false">
      <c r="A29" s="113"/>
      <c r="B29" s="114"/>
      <c r="C29" s="115"/>
      <c r="D29" s="114"/>
      <c r="E29" s="114"/>
      <c r="F29" s="114"/>
      <c r="G29" s="114"/>
      <c r="H29" s="116"/>
      <c r="I29" s="116"/>
      <c r="J29" s="116"/>
      <c r="K29" s="116"/>
      <c r="L29" s="116"/>
      <c r="M29" s="116"/>
      <c r="N29" s="116"/>
      <c r="O29" s="117"/>
      <c r="P29" s="118"/>
    </row>
    <row r="30" customFormat="false" ht="13.8" hidden="false" customHeight="false" outlineLevel="0" collapsed="false">
      <c r="A30" s="119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120"/>
      <c r="M30" s="93"/>
      <c r="N30" s="93"/>
      <c r="O30" s="121"/>
      <c r="P30" s="94"/>
    </row>
    <row r="31" customFormat="false" ht="31.5" hidden="false" customHeight="true" outlineLevel="0" collapsed="false">
      <c r="A31" s="119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122"/>
      <c r="M31" s="93"/>
      <c r="N31" s="93"/>
      <c r="O31" s="93"/>
      <c r="P31" s="94"/>
    </row>
    <row r="32" customFormat="false" ht="13.8" hidden="false" customHeight="false" outlineLevel="0" collapsed="false">
      <c r="A32" s="119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120"/>
      <c r="M32" s="93"/>
      <c r="N32" s="93"/>
      <c r="O32" s="93"/>
      <c r="P32" s="94"/>
    </row>
    <row r="33" customFormat="false" ht="12.8" hidden="false" customHeight="false" outlineLevel="0" collapsed="false">
      <c r="A33" s="119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123"/>
      <c r="M33" s="93"/>
      <c r="N33" s="93"/>
      <c r="O33" s="93"/>
      <c r="P33" s="94"/>
    </row>
    <row r="34" customFormat="false" ht="12.8" hidden="false" customHeight="false" outlineLevel="0" collapsed="false">
      <c r="A34" s="119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123"/>
      <c r="M34" s="93"/>
      <c r="N34" s="93"/>
      <c r="O34" s="93"/>
      <c r="P34" s="94"/>
    </row>
    <row r="35" customFormat="false" ht="12.8" hidden="false" customHeight="false" outlineLevel="0" collapsed="false">
      <c r="A35" s="1"/>
      <c r="B35" s="124"/>
      <c r="C35" s="124"/>
      <c r="D35" s="124"/>
      <c r="E35" s="1"/>
      <c r="F35" s="1"/>
      <c r="G35" s="1"/>
      <c r="H35" s="1"/>
      <c r="I35" s="1"/>
      <c r="J35" s="1"/>
      <c r="K35" s="1"/>
      <c r="L35" s="1"/>
      <c r="M35" s="125"/>
      <c r="N35" s="125"/>
      <c r="O35" s="125"/>
    </row>
    <row r="36" customFormat="false" ht="14.65" hidden="false" customHeight="false" outlineLevel="0" collapsed="false">
      <c r="A36" s="1"/>
      <c r="B36" s="124"/>
      <c r="C36" s="1"/>
      <c r="D36" s="1"/>
      <c r="E36" s="1"/>
      <c r="F36" s="1"/>
      <c r="G36" s="1"/>
      <c r="H36" s="1"/>
      <c r="I36" s="1"/>
      <c r="J36" s="1"/>
      <c r="K36" s="1"/>
      <c r="L36" s="1"/>
      <c r="M36" s="125"/>
      <c r="N36" s="125"/>
      <c r="O36" s="125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26:G2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3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2" activeCellId="0" sqref="A2"/>
    </sheetView>
  </sheetViews>
  <sheetFormatPr defaultColWidth="9.34375" defaultRowHeight="14.65" zeroHeight="false" outlineLevelRow="0" outlineLevelCol="0"/>
  <cols>
    <col collapsed="false" customWidth="true" hidden="false" outlineLevel="0" max="1" min="1" style="126" width="5.55"/>
    <col collapsed="false" customWidth="true" hidden="false" outlineLevel="0" max="2" min="2" style="126" width="25.26"/>
    <col collapsed="false" customWidth="true" hidden="false" outlineLevel="0" max="3" min="3" style="126" width="14.88"/>
    <col collapsed="false" customWidth="true" hidden="false" outlineLevel="0" max="4" min="4" style="126" width="19.19"/>
    <col collapsed="false" customWidth="true" hidden="false" outlineLevel="0" max="5" min="5" style="126" width="27.5"/>
    <col collapsed="false" customWidth="true" hidden="false" outlineLevel="0" max="6" min="6" style="126" width="17.4"/>
    <col collapsed="false" customWidth="true" hidden="false" outlineLevel="0" max="7" min="7" style="126" width="15.66"/>
    <col collapsed="false" customWidth="true" hidden="false" outlineLevel="0" max="8" min="8" style="126" width="19.7"/>
    <col collapsed="false" customWidth="true" hidden="false" outlineLevel="0" max="9" min="9" style="126" width="15.15"/>
    <col collapsed="false" customWidth="true" hidden="false" outlineLevel="0" max="10" min="10" style="126" width="13.63"/>
    <col collapsed="false" customWidth="true" hidden="false" outlineLevel="0" max="11" min="11" style="126" width="15.91"/>
    <col collapsed="false" customWidth="true" hidden="false" outlineLevel="0" max="12" min="12" style="126" width="14.4"/>
    <col collapsed="false" customWidth="true" hidden="false" outlineLevel="0" max="13" min="13" style="126" width="20.71"/>
    <col collapsed="false" customWidth="true" hidden="false" outlineLevel="0" max="14" min="14" style="126" width="14.65"/>
    <col collapsed="false" customWidth="true" hidden="false" outlineLevel="0" max="15" min="15" style="126" width="13.63"/>
    <col collapsed="false" customWidth="true" hidden="false" outlineLevel="0" max="16" min="16" style="126" width="18.69"/>
    <col collapsed="false" customWidth="true" hidden="false" outlineLevel="0" max="17" min="17" style="126" width="15.91"/>
    <col collapsed="false" customWidth="true" hidden="false" outlineLevel="0" max="133" min="18" style="127" width="9.13"/>
    <col collapsed="false" customWidth="true" hidden="false" outlineLevel="0" max="257" min="134" style="126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128"/>
    </row>
    <row r="6" customFormat="false" ht="78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128"/>
    </row>
    <row r="7" customFormat="false" ht="14.65" hidden="false" customHeight="false" outlineLevel="0" collapsed="false">
      <c r="A7" s="129" t="n">
        <v>1</v>
      </c>
      <c r="B7" s="129" t="n">
        <v>2</v>
      </c>
      <c r="C7" s="129" t="n">
        <v>3</v>
      </c>
      <c r="D7" s="129" t="n">
        <v>4</v>
      </c>
      <c r="E7" s="129" t="n">
        <v>5</v>
      </c>
      <c r="F7" s="129" t="n">
        <v>6</v>
      </c>
      <c r="G7" s="129" t="n">
        <v>7</v>
      </c>
      <c r="H7" s="129" t="n">
        <v>8</v>
      </c>
      <c r="I7" s="129" t="n">
        <v>9</v>
      </c>
      <c r="J7" s="129" t="n">
        <v>10</v>
      </c>
      <c r="K7" s="129" t="n">
        <v>11</v>
      </c>
      <c r="L7" s="129" t="n">
        <v>12</v>
      </c>
      <c r="M7" s="129" t="n">
        <v>13</v>
      </c>
      <c r="N7" s="129" t="n">
        <v>14</v>
      </c>
      <c r="O7" s="129" t="n">
        <v>15</v>
      </c>
      <c r="P7" s="129" t="n">
        <v>16</v>
      </c>
      <c r="Q7" s="89" t="n">
        <v>17</v>
      </c>
    </row>
    <row r="8" customFormat="false" ht="59.7" hidden="false" customHeight="false" outlineLevel="0" collapsed="false">
      <c r="A8" s="67" t="n">
        <v>1</v>
      </c>
      <c r="B8" s="37" t="s">
        <v>260</v>
      </c>
      <c r="C8" s="36" t="n">
        <v>9.5</v>
      </c>
      <c r="D8" s="37" t="s">
        <v>261</v>
      </c>
      <c r="E8" s="37" t="s">
        <v>262</v>
      </c>
      <c r="F8" s="52" t="s">
        <v>263</v>
      </c>
      <c r="G8" s="37" t="s">
        <v>264</v>
      </c>
      <c r="H8" s="36" t="n">
        <v>0</v>
      </c>
      <c r="I8" s="40" t="n">
        <v>3277.33</v>
      </c>
      <c r="J8" s="40" t="n">
        <v>13109.32</v>
      </c>
      <c r="K8" s="40" t="n">
        <f aca="false">I8</f>
        <v>3277.33</v>
      </c>
      <c r="L8" s="40" t="n">
        <f aca="false">J8</f>
        <v>13109.32</v>
      </c>
      <c r="M8" s="36" t="n">
        <v>0</v>
      </c>
      <c r="N8" s="36" t="n">
        <v>0</v>
      </c>
      <c r="O8" s="36" t="n">
        <v>0</v>
      </c>
      <c r="P8" s="36" t="s">
        <v>27</v>
      </c>
      <c r="Q8" s="38" t="n">
        <v>45044</v>
      </c>
    </row>
    <row r="9" customFormat="false" ht="14.65" hidden="false" customHeight="false" outlineLevel="0" collapsed="false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  <c r="P9" s="130"/>
      <c r="Q9" s="130"/>
    </row>
    <row r="10" customFormat="false" ht="14.65" hidden="false" customHeight="false" outlineLevel="0" collapsed="false">
      <c r="C10" s="132"/>
      <c r="D10" s="132"/>
      <c r="E10" s="132"/>
      <c r="F10" s="132"/>
      <c r="J10" s="132"/>
      <c r="K10" s="132"/>
      <c r="L10" s="132"/>
    </row>
    <row r="11" customFormat="false" ht="14.65" hidden="false" customHeight="false" outlineLevel="0" collapsed="false">
      <c r="C11" s="133"/>
      <c r="D11" s="133"/>
      <c r="E11" s="133"/>
      <c r="F11" s="133"/>
      <c r="J11" s="134"/>
      <c r="K11" s="134"/>
      <c r="L11" s="134"/>
    </row>
    <row r="12" customFormat="false" ht="14.65" hidden="false" customHeight="false" outlineLevel="0" collapsed="false">
      <c r="C12" s="132"/>
      <c r="D12" s="132"/>
      <c r="E12" s="132"/>
      <c r="F12" s="132"/>
      <c r="J12" s="132"/>
      <c r="K12" s="132"/>
      <c r="L12" s="132"/>
    </row>
    <row r="13" customFormat="false" ht="14.65" hidden="false" customHeight="false" outlineLevel="0" collapsed="false">
      <c r="J13" s="134"/>
      <c r="K13" s="134"/>
      <c r="L13" s="134"/>
    </row>
  </sheetData>
  <mergeCells count="16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4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2" activeCellId="0" sqref="A2"/>
    </sheetView>
  </sheetViews>
  <sheetFormatPr defaultColWidth="11.859375" defaultRowHeight="12.8" zeroHeight="false" outlineLevelRow="0" outlineLevelCol="0"/>
  <cols>
    <col collapsed="false" customWidth="true" hidden="false" outlineLevel="0" max="1" min="1" style="0" width="6.94"/>
    <col collapsed="false" customWidth="true" hidden="false" outlineLevel="0" max="2" min="2" style="0" width="23.35"/>
    <col collapsed="false" customWidth="true" hidden="false" outlineLevel="0" max="4" min="4" style="0" width="31.12"/>
    <col collapsed="false" customWidth="true" hidden="false" outlineLevel="0" max="5" min="5" style="0" width="20.56"/>
    <col collapsed="false" customWidth="true" hidden="false" outlineLevel="0" max="6" min="6" style="0" width="18.19"/>
    <col collapsed="false" customWidth="true" hidden="false" outlineLevel="0" max="7" min="7" style="0" width="14.65"/>
    <col collapsed="false" customWidth="true" hidden="false" outlineLevel="0" max="8" min="8" style="0" width="21.47"/>
    <col collapsed="false" customWidth="true" hidden="false" outlineLevel="0" max="13" min="13" style="0" width="20.18"/>
    <col collapsed="false" customWidth="true" hidden="false" outlineLevel="0" max="16" min="16" style="0" width="19.45"/>
    <col collapsed="false" customWidth="true" hidden="false" outlineLevel="0" max="17" min="17" style="0" width="16.92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customFormat="false" ht="151.9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47.45" hidden="false" customHeight="fals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4.65" hidden="false" customHeight="false" outlineLevel="0" collapsed="false">
      <c r="A7" s="8" t="n">
        <v>1</v>
      </c>
      <c r="B7" s="8" t="n">
        <v>2</v>
      </c>
      <c r="C7" s="8" t="n">
        <v>3</v>
      </c>
      <c r="D7" s="8" t="n">
        <v>4</v>
      </c>
      <c r="E7" s="8" t="n">
        <v>5</v>
      </c>
      <c r="F7" s="8" t="n">
        <v>6</v>
      </c>
      <c r="G7" s="8" t="n">
        <v>7</v>
      </c>
      <c r="H7" s="8" t="n">
        <v>8</v>
      </c>
      <c r="I7" s="8" t="n">
        <v>9</v>
      </c>
      <c r="J7" s="8" t="n">
        <v>10</v>
      </c>
      <c r="K7" s="8" t="n">
        <v>11</v>
      </c>
      <c r="L7" s="8" t="n">
        <v>12</v>
      </c>
      <c r="M7" s="8" t="n">
        <v>13</v>
      </c>
      <c r="N7" s="8" t="n">
        <v>14</v>
      </c>
      <c r="O7" s="8" t="n">
        <v>15</v>
      </c>
      <c r="P7" s="8" t="n">
        <v>16</v>
      </c>
      <c r="Q7" s="8" t="n">
        <v>17</v>
      </c>
    </row>
    <row r="8" customFormat="false" ht="85.05" hidden="false" customHeight="true" outlineLevel="0" collapsed="false">
      <c r="A8" s="135" t="n">
        <v>1</v>
      </c>
      <c r="B8" s="136" t="s">
        <v>266</v>
      </c>
      <c r="C8" s="137" t="n">
        <v>70.7</v>
      </c>
      <c r="D8" s="136" t="s">
        <v>267</v>
      </c>
      <c r="E8" s="136" t="s">
        <v>268</v>
      </c>
      <c r="F8" s="136" t="s">
        <v>269</v>
      </c>
      <c r="G8" s="138" t="n">
        <v>44895</v>
      </c>
      <c r="H8" s="135" t="n">
        <v>0</v>
      </c>
      <c r="I8" s="135" t="n">
        <v>0</v>
      </c>
      <c r="J8" s="135" t="n">
        <v>0</v>
      </c>
      <c r="K8" s="135" t="n">
        <v>0</v>
      </c>
      <c r="L8" s="135" t="n">
        <v>0</v>
      </c>
      <c r="M8" s="135" t="n">
        <v>0</v>
      </c>
      <c r="N8" s="135" t="n">
        <v>0</v>
      </c>
      <c r="O8" s="135" t="n">
        <v>0</v>
      </c>
      <c r="P8" s="135" t="s">
        <v>27</v>
      </c>
      <c r="Q8" s="135" t="s">
        <v>27</v>
      </c>
    </row>
    <row r="9" customFormat="false" ht="85.05" hidden="false" customHeight="true" outlineLevel="0" collapsed="false">
      <c r="A9" s="135" t="n">
        <v>2</v>
      </c>
      <c r="B9" s="136" t="s">
        <v>266</v>
      </c>
      <c r="C9" s="137" t="n">
        <v>80.7</v>
      </c>
      <c r="D9" s="136" t="s">
        <v>270</v>
      </c>
      <c r="E9" s="136" t="s">
        <v>268</v>
      </c>
      <c r="F9" s="136" t="s">
        <v>271</v>
      </c>
      <c r="G9" s="138" t="n">
        <v>44895</v>
      </c>
      <c r="H9" s="135" t="n">
        <v>0</v>
      </c>
      <c r="I9" s="135" t="n">
        <v>0</v>
      </c>
      <c r="J9" s="135" t="n">
        <v>0</v>
      </c>
      <c r="K9" s="135" t="n">
        <v>0</v>
      </c>
      <c r="L9" s="135" t="n">
        <v>0</v>
      </c>
      <c r="M9" s="135" t="n">
        <v>0</v>
      </c>
      <c r="N9" s="135" t="n">
        <v>0</v>
      </c>
      <c r="O9" s="135" t="n">
        <v>0</v>
      </c>
      <c r="P9" s="135" t="s">
        <v>27</v>
      </c>
      <c r="Q9" s="135" t="s">
        <v>27</v>
      </c>
    </row>
    <row r="10" customFormat="false" ht="62.65" hidden="false" customHeight="true" outlineLevel="0" collapsed="false">
      <c r="A10" s="135" t="n">
        <v>3</v>
      </c>
      <c r="B10" s="136" t="s">
        <v>266</v>
      </c>
      <c r="C10" s="137" t="n">
        <v>32.3</v>
      </c>
      <c r="D10" s="136" t="s">
        <v>272</v>
      </c>
      <c r="E10" s="136" t="s">
        <v>273</v>
      </c>
      <c r="F10" s="136" t="s">
        <v>274</v>
      </c>
      <c r="G10" s="138" t="n">
        <v>45068</v>
      </c>
      <c r="H10" s="135" t="n">
        <v>0</v>
      </c>
      <c r="I10" s="135" t="n">
        <v>0</v>
      </c>
      <c r="J10" s="135" t="n">
        <v>0</v>
      </c>
      <c r="K10" s="135" t="n">
        <v>0</v>
      </c>
      <c r="L10" s="135" t="n">
        <v>0</v>
      </c>
      <c r="M10" s="135" t="n">
        <v>0</v>
      </c>
      <c r="N10" s="135" t="n">
        <v>0</v>
      </c>
      <c r="O10" s="135" t="n">
        <v>0</v>
      </c>
      <c r="P10" s="135" t="s">
        <v>27</v>
      </c>
      <c r="Q10" s="135" t="s">
        <v>27</v>
      </c>
    </row>
    <row r="11" customFormat="false" ht="59.7" hidden="false" customHeight="false" outlineLevel="0" collapsed="false">
      <c r="A11" s="135" t="n">
        <v>4</v>
      </c>
      <c r="B11" s="136" t="s">
        <v>266</v>
      </c>
      <c r="C11" s="137" t="n">
        <v>10.1</v>
      </c>
      <c r="D11" s="136" t="s">
        <v>272</v>
      </c>
      <c r="E11" s="136" t="s">
        <v>275</v>
      </c>
      <c r="F11" s="136" t="s">
        <v>276</v>
      </c>
      <c r="G11" s="138" t="n">
        <v>46631</v>
      </c>
      <c r="H11" s="135" t="n">
        <v>0</v>
      </c>
      <c r="I11" s="135" t="n">
        <v>0</v>
      </c>
      <c r="J11" s="135" t="n">
        <v>0</v>
      </c>
      <c r="K11" s="135" t="n">
        <v>0</v>
      </c>
      <c r="L11" s="135" t="n">
        <v>0</v>
      </c>
      <c r="M11" s="135" t="n">
        <v>0</v>
      </c>
      <c r="N11" s="135" t="n">
        <v>0</v>
      </c>
      <c r="O11" s="135" t="n">
        <v>0</v>
      </c>
      <c r="P11" s="135" t="s">
        <v>27</v>
      </c>
      <c r="Q11" s="135" t="s">
        <v>27</v>
      </c>
    </row>
    <row r="12" customFormat="false" ht="59.7" hidden="false" customHeight="false" outlineLevel="0" collapsed="false">
      <c r="A12" s="135" t="n">
        <v>5</v>
      </c>
      <c r="B12" s="136" t="s">
        <v>266</v>
      </c>
      <c r="C12" s="139" t="n">
        <v>135.6</v>
      </c>
      <c r="D12" s="136" t="s">
        <v>277</v>
      </c>
      <c r="E12" s="136" t="s">
        <v>278</v>
      </c>
      <c r="F12" s="136" t="s">
        <v>279</v>
      </c>
      <c r="G12" s="138" t="n">
        <v>46631</v>
      </c>
      <c r="H12" s="135" t="n">
        <v>0</v>
      </c>
      <c r="I12" s="135" t="n">
        <v>0</v>
      </c>
      <c r="J12" s="135" t="n">
        <v>0</v>
      </c>
      <c r="K12" s="135" t="n">
        <v>0</v>
      </c>
      <c r="L12" s="135" t="n">
        <v>0</v>
      </c>
      <c r="M12" s="135" t="n">
        <v>0</v>
      </c>
      <c r="N12" s="135" t="n">
        <v>0</v>
      </c>
      <c r="O12" s="135" t="n">
        <v>0</v>
      </c>
      <c r="P12" s="135" t="s">
        <v>27</v>
      </c>
      <c r="Q12" s="135" t="s">
        <v>27</v>
      </c>
    </row>
    <row r="13" customFormat="false" ht="59.7" hidden="false" customHeight="false" outlineLevel="0" collapsed="false">
      <c r="A13" s="135" t="n">
        <v>6</v>
      </c>
      <c r="B13" s="136" t="s">
        <v>280</v>
      </c>
      <c r="C13" s="135" t="n">
        <v>44.64</v>
      </c>
      <c r="D13" s="136" t="s">
        <v>281</v>
      </c>
      <c r="E13" s="136" t="s">
        <v>282</v>
      </c>
      <c r="F13" s="136" t="s">
        <v>283</v>
      </c>
      <c r="G13" s="138" t="n">
        <v>46028</v>
      </c>
      <c r="H13" s="135" t="n">
        <v>0</v>
      </c>
      <c r="I13" s="135" t="n">
        <v>547.29</v>
      </c>
      <c r="J13" s="135" t="n">
        <f aca="false">1641.87+547.29</f>
        <v>2189.16</v>
      </c>
      <c r="K13" s="135" t="n">
        <v>0</v>
      </c>
      <c r="L13" s="135" t="n">
        <v>0</v>
      </c>
      <c r="M13" s="135" t="n">
        <f aca="false">J13-L13</f>
        <v>2189.16</v>
      </c>
      <c r="N13" s="135" t="n">
        <v>0</v>
      </c>
      <c r="O13" s="135" t="n">
        <v>0</v>
      </c>
      <c r="P13" s="135" t="s">
        <v>27</v>
      </c>
      <c r="Q13" s="135" t="s">
        <v>27</v>
      </c>
    </row>
    <row r="14" customFormat="false" ht="15" hidden="false" customHeight="false" outlineLevel="0" collapsed="false">
      <c r="A14" s="140" t="s">
        <v>39</v>
      </c>
      <c r="B14" s="140"/>
      <c r="C14" s="140"/>
      <c r="D14" s="140"/>
      <c r="E14" s="140"/>
      <c r="F14" s="140"/>
      <c r="G14" s="140"/>
      <c r="H14" s="85" t="n">
        <f aca="false">SUM(H8:H13)</f>
        <v>0</v>
      </c>
      <c r="I14" s="85" t="n">
        <f aca="false">SUM(I8:I13)</f>
        <v>547.29</v>
      </c>
      <c r="J14" s="85" t="n">
        <f aca="false">SUM(J8:J13)</f>
        <v>2189.16</v>
      </c>
      <c r="K14" s="85" t="n">
        <f aca="false">SUM(K8:K13)</f>
        <v>0</v>
      </c>
      <c r="L14" s="85" t="n">
        <f aca="false">SUM(L8:L13)</f>
        <v>0</v>
      </c>
      <c r="M14" s="85" t="n">
        <f aca="false">SUM(M8:M13)</f>
        <v>2189.16</v>
      </c>
      <c r="N14" s="85" t="n">
        <f aca="false">SUM(N8:N13)</f>
        <v>0</v>
      </c>
      <c r="O14" s="85" t="n">
        <f aca="false">SUM(O8:O13)</f>
        <v>0</v>
      </c>
      <c r="P14" s="36"/>
      <c r="Q14" s="36"/>
    </row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14:G14"/>
    <mergeCell ref="P14:Q1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2022-10-17T11:45:12Z</dcterms:created>
  <dc:creator/>
  <dc:description/>
  <dc:language>uk-UA</dc:language>
  <cp:lastModifiedBy/>
  <dcterms:modified xsi:type="dcterms:W3CDTF">2023-05-04T16:19:52Z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